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antha\Downloads\"/>
    </mc:Choice>
  </mc:AlternateContent>
  <xr:revisionPtr revIDLastSave="0" documentId="8_{43CC8199-8F26-4567-858D-733AC7B43C1F}" xr6:coauthVersionLast="45" xr6:coauthVersionMax="45" xr10:uidLastSave="{00000000-0000-0000-0000-000000000000}"/>
  <bookViews>
    <workbookView xWindow="-90" yWindow="-90" windowWidth="19380" windowHeight="10380" xr2:uid="{00000000-000D-0000-FFFF-FFFF00000000}"/>
  </bookViews>
  <sheets>
    <sheet name="Overall Metrics and Followers" sheetId="1" r:id="rId1"/>
    <sheet name="Posts" sheetId="2" r:id="rId2"/>
    <sheet name="Stories" sheetId="3" r:id="rId3"/>
  </sheets>
  <definedNames>
    <definedName name="_xlnm._FilterDatabase" localSheetId="0" hidden="1">'Overall Metrics and Followers'!$L$1:$L$96</definedName>
    <definedName name="_xlnm._FilterDatabase" localSheetId="1" hidden="1">Posts!$A$1:$T$606</definedName>
    <definedName name="_xlnm._FilterDatabase" localSheetId="2" hidden="1">Stories!$A$1:$M$176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4" i="3" l="1"/>
  <c r="G174" i="3"/>
  <c r="K173" i="3"/>
  <c r="G173" i="3"/>
  <c r="K172" i="3"/>
  <c r="G172" i="3"/>
  <c r="K171" i="3"/>
  <c r="G171" i="3"/>
  <c r="G170" i="3"/>
  <c r="K169" i="3"/>
  <c r="G169" i="3"/>
  <c r="K168" i="3"/>
  <c r="G168" i="3"/>
  <c r="K167" i="3"/>
  <c r="G167" i="3"/>
  <c r="K166" i="3"/>
  <c r="G166" i="3"/>
  <c r="K165" i="3"/>
  <c r="G165" i="3"/>
  <c r="G164" i="3"/>
  <c r="G163" i="3"/>
  <c r="G162" i="3"/>
  <c r="K161" i="3"/>
  <c r="G161" i="3"/>
  <c r="K160" i="3"/>
  <c r="G160" i="3"/>
  <c r="G159" i="3"/>
  <c r="K158" i="3"/>
  <c r="G158" i="3"/>
  <c r="K157" i="3"/>
  <c r="G157" i="3"/>
  <c r="K156" i="3"/>
  <c r="G156" i="3"/>
  <c r="G155" i="3"/>
  <c r="K154" i="3"/>
  <c r="G154" i="3"/>
  <c r="G153" i="3"/>
  <c r="K152" i="3"/>
  <c r="G152" i="3"/>
  <c r="K150" i="3"/>
  <c r="G150" i="3"/>
  <c r="G149" i="3"/>
  <c r="K148" i="3"/>
  <c r="G148" i="3"/>
  <c r="K147" i="3"/>
  <c r="G147" i="3"/>
  <c r="K145" i="3"/>
  <c r="G145" i="3"/>
  <c r="G143" i="3"/>
  <c r="G142" i="3"/>
  <c r="K141" i="3"/>
  <c r="G141" i="3"/>
  <c r="G140" i="3"/>
  <c r="K139" i="3"/>
  <c r="G139" i="3"/>
  <c r="K138" i="3"/>
  <c r="G138" i="3"/>
  <c r="K136" i="3"/>
  <c r="G136" i="3"/>
  <c r="G135" i="3"/>
  <c r="K134" i="3"/>
  <c r="G134" i="3"/>
  <c r="G133" i="3"/>
  <c r="K132" i="3"/>
  <c r="G132" i="3"/>
  <c r="K131" i="3"/>
  <c r="G131" i="3"/>
  <c r="G130" i="3"/>
  <c r="G129" i="3"/>
  <c r="K128" i="3"/>
  <c r="G128" i="3"/>
  <c r="G127" i="3"/>
  <c r="K126" i="3"/>
  <c r="G126" i="3"/>
  <c r="K125" i="3"/>
  <c r="G125" i="3"/>
  <c r="G124" i="3"/>
  <c r="K123" i="3"/>
  <c r="G123" i="3"/>
  <c r="G122" i="3"/>
  <c r="K121" i="3"/>
  <c r="G121" i="3"/>
  <c r="K120" i="3"/>
  <c r="G120" i="3"/>
  <c r="G119" i="3"/>
  <c r="K118" i="3"/>
  <c r="G118" i="3"/>
  <c r="G117" i="3"/>
  <c r="G116" i="3"/>
  <c r="K115" i="3"/>
  <c r="G115" i="3"/>
  <c r="K114" i="3"/>
  <c r="G114" i="3"/>
  <c r="K113" i="3"/>
  <c r="G113" i="3"/>
  <c r="K110" i="3"/>
  <c r="G110" i="3"/>
  <c r="K108" i="3"/>
  <c r="G108" i="3"/>
  <c r="K107" i="3"/>
  <c r="G107" i="3"/>
  <c r="K106" i="3"/>
  <c r="G106" i="3"/>
  <c r="G105" i="3"/>
  <c r="G104" i="3"/>
  <c r="K103" i="3"/>
  <c r="G103" i="3"/>
  <c r="K102" i="3"/>
  <c r="G102" i="3"/>
  <c r="G101" i="3"/>
  <c r="K100" i="3"/>
  <c r="G100" i="3"/>
  <c r="K99" i="3"/>
  <c r="G99" i="3"/>
  <c r="K98" i="3"/>
  <c r="G98" i="3"/>
  <c r="K97" i="3"/>
  <c r="G97" i="3"/>
  <c r="K96" i="3"/>
  <c r="G96" i="3"/>
  <c r="G95" i="3"/>
  <c r="K94" i="3"/>
  <c r="G94" i="3"/>
  <c r="K93" i="3"/>
  <c r="G93" i="3"/>
  <c r="K92" i="3"/>
  <c r="G92" i="3"/>
  <c r="K91" i="3"/>
  <c r="G91" i="3"/>
  <c r="G90" i="3"/>
  <c r="K89" i="3"/>
  <c r="G89" i="3"/>
  <c r="K88" i="3"/>
  <c r="G88" i="3"/>
  <c r="G87" i="3"/>
  <c r="G86" i="3"/>
  <c r="G85" i="3"/>
  <c r="K84" i="3"/>
  <c r="G84" i="3"/>
  <c r="K83" i="3"/>
  <c r="G83" i="3"/>
  <c r="K82" i="3"/>
  <c r="G82" i="3"/>
  <c r="K81" i="3"/>
  <c r="G81" i="3"/>
  <c r="K80" i="3"/>
  <c r="G80" i="3"/>
  <c r="K79" i="3"/>
  <c r="G79" i="3"/>
  <c r="K78" i="3"/>
  <c r="G78" i="3"/>
  <c r="K77" i="3"/>
  <c r="G77" i="3"/>
  <c r="K76" i="3"/>
  <c r="G76" i="3"/>
  <c r="G75" i="3"/>
  <c r="K74" i="3"/>
  <c r="G74" i="3"/>
  <c r="K73" i="3"/>
  <c r="G73" i="3"/>
  <c r="K72" i="3"/>
  <c r="G72" i="3"/>
  <c r="G71" i="3"/>
  <c r="K70" i="3"/>
  <c r="G70" i="3"/>
  <c r="K69" i="3"/>
  <c r="G69" i="3"/>
  <c r="K67" i="3"/>
  <c r="G67" i="3"/>
  <c r="K66" i="3"/>
  <c r="G66" i="3"/>
  <c r="G65" i="3"/>
  <c r="K64" i="3"/>
  <c r="G64" i="3"/>
  <c r="K63" i="3"/>
  <c r="G63" i="3"/>
  <c r="K61" i="3"/>
  <c r="G61" i="3"/>
  <c r="K60" i="3"/>
  <c r="G60" i="3"/>
  <c r="G59" i="3"/>
  <c r="K58" i="3"/>
  <c r="G58" i="3"/>
  <c r="K57" i="3"/>
  <c r="G57" i="3"/>
  <c r="G56" i="3"/>
  <c r="G55" i="3"/>
  <c r="G54" i="3"/>
  <c r="K53" i="3"/>
  <c r="G53" i="3"/>
  <c r="K52" i="3"/>
  <c r="G52" i="3"/>
  <c r="K51" i="3"/>
  <c r="G51" i="3"/>
  <c r="K50" i="3"/>
  <c r="G50" i="3"/>
  <c r="G49" i="3"/>
  <c r="K48" i="3"/>
  <c r="G48" i="3"/>
  <c r="K47" i="3"/>
  <c r="G47" i="3"/>
  <c r="G46" i="3"/>
  <c r="K45" i="3"/>
  <c r="G45" i="3"/>
  <c r="K43" i="3"/>
  <c r="G43" i="3"/>
  <c r="K42" i="3"/>
  <c r="G42" i="3"/>
  <c r="G41" i="3"/>
  <c r="K40" i="3"/>
  <c r="G40" i="3"/>
  <c r="K39" i="3"/>
  <c r="G39" i="3"/>
  <c r="G38" i="3"/>
  <c r="K37" i="3"/>
  <c r="G37" i="3"/>
  <c r="K36" i="3"/>
  <c r="G36" i="3"/>
  <c r="K35" i="3"/>
  <c r="G35" i="3"/>
  <c r="K34" i="3"/>
  <c r="G34" i="3"/>
  <c r="K33" i="3"/>
  <c r="G33" i="3"/>
  <c r="G32" i="3"/>
  <c r="K31" i="3"/>
  <c r="G31" i="3"/>
  <c r="K30" i="3"/>
  <c r="G30" i="3"/>
  <c r="K29" i="3"/>
  <c r="G29" i="3"/>
  <c r="G28" i="3"/>
  <c r="K27" i="3"/>
  <c r="G27" i="3"/>
  <c r="K26" i="3"/>
  <c r="G26" i="3"/>
  <c r="G25" i="3"/>
  <c r="K24" i="3"/>
  <c r="G24" i="3"/>
  <c r="K23" i="3"/>
  <c r="K22" i="3"/>
  <c r="G22" i="3"/>
  <c r="K21" i="3"/>
  <c r="G21" i="3"/>
  <c r="K20" i="3"/>
  <c r="G20" i="3"/>
  <c r="G19" i="3"/>
  <c r="K18" i="3"/>
  <c r="G18" i="3"/>
  <c r="K17" i="3"/>
  <c r="K16" i="3"/>
  <c r="G16" i="3"/>
  <c r="G15" i="3"/>
  <c r="G13" i="3"/>
  <c r="G12" i="3"/>
  <c r="G11" i="3"/>
  <c r="G10" i="3"/>
  <c r="K9" i="3"/>
  <c r="G9" i="3"/>
  <c r="K8" i="3"/>
  <c r="G8" i="3"/>
  <c r="K7" i="3"/>
  <c r="G7" i="3"/>
  <c r="K6" i="3"/>
  <c r="G6" i="3"/>
  <c r="G5" i="3"/>
  <c r="K4" i="3"/>
  <c r="G4" i="3"/>
  <c r="L534" i="2"/>
  <c r="M534" i="2" s="1"/>
  <c r="L533" i="2"/>
  <c r="M533" i="2" s="1"/>
  <c r="L532" i="2"/>
  <c r="M532" i="2" s="1"/>
  <c r="L531" i="2"/>
  <c r="M531" i="2" s="1"/>
  <c r="L530" i="2"/>
  <c r="M530" i="2" s="1"/>
  <c r="L529" i="2"/>
  <c r="M529" i="2" s="1"/>
  <c r="L528" i="2"/>
  <c r="M528" i="2" s="1"/>
  <c r="L527" i="2"/>
  <c r="M527" i="2" s="1"/>
  <c r="L526" i="2"/>
  <c r="M526" i="2" s="1"/>
  <c r="L525" i="2"/>
  <c r="M525" i="2" s="1"/>
  <c r="L524" i="2"/>
  <c r="M524" i="2" s="1"/>
  <c r="L523" i="2"/>
  <c r="M523" i="2" s="1"/>
  <c r="M522" i="2"/>
  <c r="L522" i="2"/>
  <c r="L521" i="2"/>
  <c r="M521" i="2" s="1"/>
  <c r="L520" i="2"/>
  <c r="M520" i="2" s="1"/>
  <c r="L519" i="2"/>
  <c r="M519" i="2" s="1"/>
  <c r="L518" i="2"/>
  <c r="M518" i="2" s="1"/>
  <c r="L517" i="2"/>
  <c r="M517" i="2" s="1"/>
  <c r="L516" i="2"/>
  <c r="M516" i="2" s="1"/>
  <c r="L515" i="2"/>
  <c r="M515" i="2" s="1"/>
  <c r="L514" i="2"/>
  <c r="M514" i="2" s="1"/>
  <c r="L513" i="2"/>
  <c r="M513" i="2" s="1"/>
  <c r="L512" i="2"/>
  <c r="M512" i="2" s="1"/>
  <c r="L511" i="2"/>
  <c r="M511" i="2" s="1"/>
  <c r="L510" i="2"/>
  <c r="M510" i="2" s="1"/>
  <c r="L509" i="2"/>
  <c r="M509" i="2" s="1"/>
  <c r="L508" i="2"/>
  <c r="M508" i="2" s="1"/>
  <c r="L507" i="2"/>
  <c r="M507" i="2" s="1"/>
  <c r="L506" i="2"/>
  <c r="M506" i="2" s="1"/>
  <c r="L505" i="2"/>
  <c r="M505" i="2" s="1"/>
  <c r="L504" i="2"/>
  <c r="M504" i="2" s="1"/>
  <c r="L503" i="2"/>
  <c r="M503" i="2" s="1"/>
  <c r="L502" i="2"/>
  <c r="M502" i="2" s="1"/>
  <c r="L501" i="2"/>
  <c r="M501" i="2" s="1"/>
  <c r="L500" i="2"/>
  <c r="M500" i="2" s="1"/>
  <c r="L499" i="2"/>
  <c r="M499" i="2" s="1"/>
  <c r="L498" i="2"/>
  <c r="M498" i="2" s="1"/>
  <c r="L497" i="2"/>
  <c r="M497" i="2" s="1"/>
  <c r="L496" i="2"/>
  <c r="M496" i="2" s="1"/>
  <c r="L495" i="2"/>
  <c r="M495" i="2" s="1"/>
  <c r="L494" i="2"/>
  <c r="M494" i="2" s="1"/>
  <c r="L493" i="2"/>
  <c r="M493" i="2" s="1"/>
  <c r="L492" i="2"/>
  <c r="M492" i="2" s="1"/>
  <c r="L491" i="2"/>
  <c r="M491" i="2" s="1"/>
  <c r="L490" i="2"/>
  <c r="M490" i="2" s="1"/>
  <c r="L489" i="2"/>
  <c r="M489" i="2" s="1"/>
  <c r="L488" i="2"/>
  <c r="M488" i="2" s="1"/>
  <c r="L487" i="2"/>
  <c r="M487" i="2" s="1"/>
  <c r="M486" i="2"/>
  <c r="L486" i="2"/>
  <c r="L485" i="2"/>
  <c r="M485" i="2" s="1"/>
  <c r="L484" i="2"/>
  <c r="M484" i="2" s="1"/>
  <c r="L483" i="2"/>
  <c r="M483" i="2" s="1"/>
  <c r="L482" i="2"/>
  <c r="M482" i="2" s="1"/>
  <c r="L481" i="2"/>
  <c r="M481" i="2" s="1"/>
  <c r="L480" i="2"/>
  <c r="M480" i="2" s="1"/>
  <c r="L479" i="2"/>
  <c r="M479" i="2" s="1"/>
  <c r="L478" i="2"/>
  <c r="M478" i="2" s="1"/>
  <c r="L477" i="2"/>
  <c r="M477" i="2" s="1"/>
  <c r="L476" i="2"/>
  <c r="M476" i="2" s="1"/>
  <c r="L475" i="2"/>
  <c r="M475" i="2" s="1"/>
  <c r="L474" i="2"/>
  <c r="M474" i="2" s="1"/>
  <c r="L473" i="2"/>
  <c r="M473" i="2" s="1"/>
  <c r="L472" i="2"/>
  <c r="M472" i="2" s="1"/>
  <c r="L471" i="2"/>
  <c r="M471" i="2" s="1"/>
  <c r="L470" i="2"/>
  <c r="M470" i="2" s="1"/>
  <c r="L469" i="2"/>
  <c r="M469" i="2" s="1"/>
  <c r="L468" i="2"/>
  <c r="M468" i="2" s="1"/>
  <c r="L467" i="2"/>
  <c r="M467" i="2" s="1"/>
  <c r="L466" i="2"/>
  <c r="M466" i="2" s="1"/>
  <c r="L465" i="2"/>
  <c r="M465" i="2" s="1"/>
  <c r="L464" i="2"/>
  <c r="M464" i="2" s="1"/>
  <c r="L463" i="2"/>
  <c r="M463" i="2" s="1"/>
  <c r="L462" i="2"/>
  <c r="M462" i="2" s="1"/>
  <c r="L461" i="2"/>
  <c r="M461" i="2" s="1"/>
  <c r="L460" i="2"/>
  <c r="M460" i="2" s="1"/>
  <c r="L459" i="2"/>
  <c r="M459" i="2" s="1"/>
  <c r="L458" i="2"/>
  <c r="M458" i="2" s="1"/>
  <c r="L457" i="2"/>
  <c r="M457" i="2" s="1"/>
  <c r="L456" i="2"/>
  <c r="M456" i="2" s="1"/>
  <c r="L455" i="2"/>
  <c r="M455" i="2" s="1"/>
  <c r="L454" i="2"/>
  <c r="M454" i="2" s="1"/>
  <c r="L453" i="2"/>
  <c r="M453" i="2" s="1"/>
  <c r="L452" i="2"/>
  <c r="M452" i="2" s="1"/>
  <c r="L451" i="2"/>
  <c r="M451" i="2" s="1"/>
  <c r="L450" i="2"/>
  <c r="M450" i="2" s="1"/>
  <c r="L449" i="2"/>
  <c r="M449" i="2" s="1"/>
  <c r="L448" i="2"/>
  <c r="M448" i="2" s="1"/>
  <c r="L447" i="2"/>
  <c r="M447" i="2" s="1"/>
  <c r="M446" i="2"/>
  <c r="L446" i="2"/>
  <c r="L445" i="2"/>
  <c r="M445" i="2" s="1"/>
  <c r="L444" i="2"/>
  <c r="M444" i="2" s="1"/>
  <c r="L443" i="2"/>
  <c r="M443" i="2" s="1"/>
  <c r="L442" i="2"/>
  <c r="M442" i="2" s="1"/>
  <c r="L441" i="2"/>
  <c r="M441" i="2" s="1"/>
  <c r="L440" i="2"/>
  <c r="M440" i="2" s="1"/>
  <c r="L439" i="2"/>
  <c r="M439" i="2" s="1"/>
  <c r="L438" i="2"/>
  <c r="M438" i="2" s="1"/>
  <c r="L437" i="2"/>
  <c r="M437" i="2" s="1"/>
  <c r="L436" i="2"/>
  <c r="M436" i="2" s="1"/>
  <c r="L435" i="2"/>
  <c r="M435" i="2" s="1"/>
  <c r="L434" i="2"/>
  <c r="M434" i="2" s="1"/>
  <c r="L433" i="2"/>
  <c r="M433" i="2" s="1"/>
  <c r="M432" i="2"/>
  <c r="L432" i="2"/>
  <c r="L431" i="2"/>
  <c r="M431" i="2" s="1"/>
  <c r="L430" i="2"/>
  <c r="M430" i="2" s="1"/>
  <c r="L429" i="2"/>
  <c r="M429" i="2" s="1"/>
  <c r="L428" i="2"/>
  <c r="M428" i="2" s="1"/>
  <c r="L427" i="2"/>
  <c r="M427" i="2" s="1"/>
  <c r="L426" i="2"/>
  <c r="M426" i="2" s="1"/>
  <c r="L425" i="2"/>
  <c r="M425" i="2" s="1"/>
  <c r="L424" i="2"/>
  <c r="M424" i="2" s="1"/>
  <c r="L423" i="2"/>
  <c r="M423" i="2" s="1"/>
  <c r="L422" i="2"/>
  <c r="M422" i="2" s="1"/>
  <c r="L421" i="2"/>
  <c r="M421" i="2" s="1"/>
  <c r="L420" i="2"/>
  <c r="M420" i="2" s="1"/>
  <c r="L419" i="2"/>
  <c r="M419" i="2" s="1"/>
  <c r="L418" i="2"/>
  <c r="M418" i="2" s="1"/>
  <c r="L417" i="2"/>
  <c r="M417" i="2" s="1"/>
  <c r="L416" i="2"/>
  <c r="M416" i="2" s="1"/>
  <c r="L415" i="2"/>
  <c r="M415" i="2" s="1"/>
  <c r="L414" i="2"/>
  <c r="M414" i="2" s="1"/>
  <c r="L413" i="2"/>
  <c r="M413" i="2" s="1"/>
  <c r="L412" i="2"/>
  <c r="M412" i="2" s="1"/>
  <c r="L411" i="2"/>
  <c r="M411" i="2" s="1"/>
  <c r="L410" i="2"/>
  <c r="M410" i="2" s="1"/>
  <c r="L409" i="2"/>
  <c r="M409" i="2" s="1"/>
  <c r="L408" i="2"/>
  <c r="M408" i="2" s="1"/>
  <c r="L407" i="2"/>
  <c r="M407" i="2" s="1"/>
  <c r="L406" i="2"/>
  <c r="M406" i="2" s="1"/>
  <c r="L405" i="2"/>
  <c r="M405" i="2" s="1"/>
  <c r="L404" i="2"/>
  <c r="M404" i="2" s="1"/>
  <c r="L403" i="2"/>
  <c r="M403" i="2" s="1"/>
  <c r="L402" i="2"/>
  <c r="M402" i="2" s="1"/>
  <c r="L401" i="2"/>
  <c r="M401" i="2" s="1"/>
  <c r="L400" i="2"/>
  <c r="M400" i="2" s="1"/>
  <c r="L399" i="2"/>
  <c r="M399" i="2" s="1"/>
  <c r="L398" i="2"/>
  <c r="M398" i="2" s="1"/>
  <c r="L397" i="2"/>
  <c r="M397" i="2" s="1"/>
  <c r="L396" i="2"/>
  <c r="M396" i="2" s="1"/>
  <c r="L395" i="2"/>
  <c r="M395" i="2" s="1"/>
  <c r="M394" i="2"/>
  <c r="L394" i="2"/>
  <c r="L393" i="2"/>
  <c r="M393" i="2" s="1"/>
  <c r="L392" i="2"/>
  <c r="M392" i="2" s="1"/>
  <c r="L391" i="2"/>
  <c r="M391" i="2" s="1"/>
  <c r="L390" i="2"/>
  <c r="M390" i="2" s="1"/>
  <c r="L389" i="2"/>
  <c r="M389" i="2" s="1"/>
  <c r="L388" i="2"/>
  <c r="M388" i="2" s="1"/>
  <c r="L387" i="2"/>
  <c r="M387" i="2" s="1"/>
  <c r="L386" i="2"/>
  <c r="M386" i="2" s="1"/>
  <c r="L385" i="2"/>
  <c r="M385" i="2" s="1"/>
  <c r="L384" i="2"/>
  <c r="M384" i="2" s="1"/>
  <c r="L383" i="2"/>
  <c r="M383" i="2" s="1"/>
  <c r="L382" i="2"/>
  <c r="M382" i="2" s="1"/>
  <c r="L381" i="2"/>
  <c r="M381" i="2" s="1"/>
  <c r="L380" i="2"/>
  <c r="M380" i="2" s="1"/>
  <c r="L379" i="2"/>
  <c r="M379" i="2" s="1"/>
  <c r="L378" i="2"/>
  <c r="M378" i="2" s="1"/>
  <c r="L377" i="2"/>
  <c r="M377" i="2" s="1"/>
  <c r="L376" i="2"/>
  <c r="M376" i="2" s="1"/>
  <c r="L375" i="2"/>
  <c r="M375" i="2" s="1"/>
  <c r="L374" i="2"/>
  <c r="M374" i="2" s="1"/>
  <c r="L373" i="2"/>
  <c r="M373" i="2" s="1"/>
  <c r="L372" i="2"/>
  <c r="M372" i="2" s="1"/>
  <c r="L371" i="2"/>
  <c r="M371" i="2" s="1"/>
  <c r="L370" i="2"/>
  <c r="M370" i="2" s="1"/>
  <c r="L369" i="2"/>
  <c r="M369" i="2" s="1"/>
  <c r="L368" i="2"/>
  <c r="M368" i="2" s="1"/>
  <c r="L367" i="2"/>
  <c r="M367" i="2" s="1"/>
  <c r="L366" i="2"/>
  <c r="M366" i="2" s="1"/>
  <c r="L365" i="2"/>
  <c r="M365" i="2" s="1"/>
  <c r="M364" i="2"/>
  <c r="L364" i="2"/>
  <c r="L363" i="2"/>
  <c r="M363" i="2" s="1"/>
  <c r="L362" i="2"/>
  <c r="M362" i="2" s="1"/>
  <c r="L361" i="2"/>
  <c r="M361" i="2" s="1"/>
  <c r="L360" i="2"/>
  <c r="M360" i="2" s="1"/>
  <c r="L359" i="2"/>
  <c r="M359" i="2" s="1"/>
  <c r="L358" i="2"/>
  <c r="M358" i="2" s="1"/>
  <c r="L357" i="2"/>
  <c r="M357" i="2" s="1"/>
  <c r="L356" i="2"/>
  <c r="M356" i="2" s="1"/>
  <c r="L355" i="2"/>
  <c r="M355" i="2" s="1"/>
  <c r="L354" i="2"/>
  <c r="M354" i="2" s="1"/>
  <c r="L353" i="2"/>
  <c r="M353" i="2" s="1"/>
  <c r="L352" i="2"/>
  <c r="M352" i="2" s="1"/>
  <c r="L351" i="2"/>
  <c r="M351" i="2" s="1"/>
  <c r="L350" i="2"/>
  <c r="M350" i="2" s="1"/>
  <c r="L349" i="2"/>
  <c r="M349" i="2" s="1"/>
  <c r="L348" i="2"/>
  <c r="M348" i="2" s="1"/>
  <c r="L347" i="2"/>
  <c r="M347" i="2" s="1"/>
  <c r="L346" i="2"/>
  <c r="M346" i="2" s="1"/>
  <c r="L345" i="2"/>
  <c r="M345" i="2" s="1"/>
  <c r="L344" i="2"/>
  <c r="M344" i="2" s="1"/>
  <c r="L343" i="2"/>
  <c r="M343" i="2" s="1"/>
  <c r="L342" i="2"/>
  <c r="M342" i="2" s="1"/>
  <c r="L341" i="2"/>
  <c r="M341" i="2" s="1"/>
  <c r="L340" i="2"/>
  <c r="M340" i="2" s="1"/>
  <c r="L339" i="2"/>
  <c r="M339" i="2" s="1"/>
  <c r="L338" i="2"/>
  <c r="M338" i="2" s="1"/>
  <c r="L337" i="2"/>
  <c r="M337" i="2" s="1"/>
  <c r="L336" i="2"/>
  <c r="M336" i="2" s="1"/>
  <c r="L335" i="2"/>
  <c r="M335" i="2" s="1"/>
  <c r="L334" i="2"/>
  <c r="M334" i="2" s="1"/>
  <c r="L333" i="2"/>
  <c r="M333" i="2" s="1"/>
  <c r="L332" i="2"/>
  <c r="M332" i="2" s="1"/>
  <c r="L331" i="2"/>
  <c r="M331" i="2" s="1"/>
  <c r="L330" i="2"/>
  <c r="M330" i="2" s="1"/>
  <c r="L329" i="2"/>
  <c r="M329" i="2" s="1"/>
  <c r="L328" i="2"/>
  <c r="M328" i="2" s="1"/>
  <c r="L327" i="2"/>
  <c r="M327" i="2" s="1"/>
  <c r="L326" i="2"/>
  <c r="M326" i="2" s="1"/>
  <c r="L325" i="2"/>
  <c r="M325" i="2" s="1"/>
  <c r="M324" i="2"/>
  <c r="L324" i="2"/>
  <c r="L323" i="2"/>
  <c r="M323" i="2" s="1"/>
  <c r="L322" i="2"/>
  <c r="M322" i="2" s="1"/>
  <c r="L321" i="2"/>
  <c r="M321" i="2" s="1"/>
  <c r="L320" i="2"/>
  <c r="M320" i="2" s="1"/>
  <c r="L319" i="2"/>
  <c r="M319" i="2" s="1"/>
  <c r="L318" i="2"/>
  <c r="M318" i="2" s="1"/>
  <c r="L317" i="2"/>
  <c r="M317" i="2" s="1"/>
  <c r="L316" i="2"/>
  <c r="M316" i="2" s="1"/>
  <c r="L315" i="2"/>
  <c r="M315" i="2" s="1"/>
  <c r="L314" i="2"/>
  <c r="M314" i="2" s="1"/>
  <c r="L313" i="2"/>
  <c r="M313" i="2" s="1"/>
  <c r="L312" i="2"/>
  <c r="M312" i="2" s="1"/>
  <c r="L311" i="2"/>
  <c r="M311" i="2" s="1"/>
  <c r="L310" i="2"/>
  <c r="M310" i="2" s="1"/>
  <c r="L309" i="2"/>
  <c r="M309" i="2" s="1"/>
  <c r="L308" i="2"/>
  <c r="M308" i="2" s="1"/>
  <c r="L307" i="2"/>
  <c r="M307" i="2" s="1"/>
  <c r="L306" i="2"/>
  <c r="M306" i="2" s="1"/>
  <c r="L305" i="2"/>
  <c r="M305" i="2" s="1"/>
  <c r="M304" i="2"/>
  <c r="L304" i="2"/>
  <c r="L303" i="2"/>
  <c r="M303" i="2" s="1"/>
  <c r="L302" i="2"/>
  <c r="M302" i="2" s="1"/>
  <c r="L301" i="2"/>
  <c r="M301" i="2" s="1"/>
  <c r="L300" i="2"/>
  <c r="M300" i="2" s="1"/>
  <c r="L299" i="2"/>
  <c r="M299" i="2" s="1"/>
  <c r="L298" i="2"/>
  <c r="M298" i="2" s="1"/>
  <c r="L297" i="2"/>
  <c r="M297" i="2" s="1"/>
  <c r="L296" i="2"/>
  <c r="M296" i="2" s="1"/>
  <c r="L295" i="2"/>
  <c r="M295" i="2" s="1"/>
  <c r="L294" i="2"/>
  <c r="M294" i="2" s="1"/>
  <c r="L293" i="2"/>
  <c r="M293" i="2" s="1"/>
  <c r="M292" i="2"/>
  <c r="L292" i="2"/>
  <c r="L291" i="2"/>
  <c r="M291" i="2" s="1"/>
  <c r="L290" i="2"/>
  <c r="M290" i="2" s="1"/>
  <c r="L289" i="2"/>
  <c r="M289" i="2" s="1"/>
  <c r="L288" i="2"/>
  <c r="M288" i="2" s="1"/>
  <c r="L287" i="2"/>
  <c r="M287" i="2" s="1"/>
  <c r="L286" i="2"/>
  <c r="M286" i="2" s="1"/>
  <c r="L285" i="2"/>
  <c r="M285" i="2" s="1"/>
  <c r="M284" i="2"/>
  <c r="L284" i="2"/>
  <c r="L283" i="2"/>
  <c r="M283" i="2" s="1"/>
  <c r="L282" i="2"/>
  <c r="M282" i="2" s="1"/>
  <c r="L281" i="2"/>
  <c r="M281" i="2" s="1"/>
  <c r="L280" i="2"/>
  <c r="M280" i="2" s="1"/>
  <c r="L279" i="2"/>
  <c r="M279" i="2" s="1"/>
  <c r="L278" i="2"/>
  <c r="M278" i="2" s="1"/>
  <c r="L277" i="2"/>
  <c r="M277" i="2" s="1"/>
  <c r="M276" i="2"/>
  <c r="L276" i="2"/>
  <c r="L275" i="2"/>
  <c r="M275" i="2" s="1"/>
  <c r="L274" i="2"/>
  <c r="M274" i="2" s="1"/>
  <c r="L273" i="2"/>
  <c r="M273" i="2" s="1"/>
  <c r="M272" i="2"/>
  <c r="L272" i="2"/>
  <c r="L271" i="2"/>
  <c r="M271" i="2" s="1"/>
  <c r="L270" i="2"/>
  <c r="M270" i="2" s="1"/>
  <c r="L269" i="2"/>
  <c r="M269" i="2" s="1"/>
  <c r="L268" i="2"/>
  <c r="M268" i="2" s="1"/>
  <c r="L267" i="2"/>
  <c r="M267" i="2" s="1"/>
  <c r="L266" i="2"/>
  <c r="M266" i="2" s="1"/>
  <c r="L265" i="2"/>
  <c r="M265" i="2" s="1"/>
  <c r="L264" i="2"/>
  <c r="M264" i="2" s="1"/>
  <c r="L263" i="2"/>
  <c r="M263" i="2" s="1"/>
  <c r="L262" i="2"/>
  <c r="M262" i="2" s="1"/>
  <c r="L261" i="2"/>
  <c r="M261" i="2" s="1"/>
  <c r="L260" i="2"/>
  <c r="M260" i="2" s="1"/>
  <c r="L259" i="2"/>
  <c r="M259" i="2" s="1"/>
  <c r="L258" i="2"/>
  <c r="M258" i="2" s="1"/>
  <c r="L257" i="2"/>
  <c r="M257" i="2" s="1"/>
  <c r="M256" i="2"/>
  <c r="L256" i="2"/>
  <c r="L255" i="2"/>
  <c r="M255" i="2" s="1"/>
  <c r="L254" i="2"/>
  <c r="M254" i="2" s="1"/>
  <c r="L253" i="2"/>
  <c r="M253" i="2" s="1"/>
  <c r="L252" i="2"/>
  <c r="M252" i="2" s="1"/>
  <c r="L251" i="2"/>
  <c r="M251" i="2" s="1"/>
  <c r="M250" i="2"/>
  <c r="L250" i="2"/>
  <c r="L249" i="2"/>
  <c r="M249" i="2" s="1"/>
  <c r="L248" i="2"/>
  <c r="M248" i="2" s="1"/>
  <c r="L247" i="2"/>
  <c r="M247" i="2" s="1"/>
  <c r="L246" i="2"/>
  <c r="M246" i="2" s="1"/>
  <c r="L245" i="2"/>
  <c r="M245" i="2" s="1"/>
  <c r="L244" i="2"/>
  <c r="M244" i="2" s="1"/>
  <c r="L243" i="2"/>
  <c r="M243" i="2" s="1"/>
  <c r="M242" i="2"/>
  <c r="L242" i="2"/>
  <c r="L241" i="2"/>
  <c r="M241" i="2" s="1"/>
  <c r="L240" i="2"/>
  <c r="M240" i="2" s="1"/>
  <c r="L239" i="2"/>
  <c r="M239" i="2" s="1"/>
  <c r="M238" i="2"/>
  <c r="L238" i="2"/>
  <c r="L237" i="2"/>
  <c r="M237" i="2" s="1"/>
  <c r="L236" i="2"/>
  <c r="M236" i="2" s="1"/>
  <c r="L235" i="2"/>
  <c r="M235" i="2" s="1"/>
  <c r="L234" i="2"/>
  <c r="M234" i="2" s="1"/>
  <c r="L233" i="2"/>
  <c r="M233" i="2" s="1"/>
  <c r="L232" i="2"/>
  <c r="M232" i="2" s="1"/>
  <c r="L231" i="2"/>
  <c r="M231" i="2" s="1"/>
  <c r="L230" i="2"/>
  <c r="M230" i="2" s="1"/>
  <c r="L229" i="2"/>
  <c r="M229" i="2" s="1"/>
  <c r="L228" i="2"/>
  <c r="M228" i="2" s="1"/>
  <c r="L227" i="2"/>
  <c r="M227" i="2" s="1"/>
  <c r="L226" i="2"/>
  <c r="M226" i="2" s="1"/>
  <c r="L225" i="2"/>
  <c r="M225" i="2" s="1"/>
  <c r="L224" i="2"/>
  <c r="M224" i="2" s="1"/>
  <c r="L223" i="2"/>
  <c r="M223" i="2" s="1"/>
  <c r="L222" i="2"/>
  <c r="M222" i="2" s="1"/>
  <c r="L221" i="2"/>
  <c r="M221" i="2" s="1"/>
  <c r="L220" i="2"/>
  <c r="M220" i="2" s="1"/>
  <c r="L219" i="2"/>
  <c r="M219" i="2" s="1"/>
  <c r="L218" i="2"/>
  <c r="M218" i="2" s="1"/>
  <c r="L217" i="2"/>
  <c r="M217" i="2" s="1"/>
  <c r="L216" i="2"/>
  <c r="M216" i="2" s="1"/>
  <c r="L215" i="2"/>
  <c r="M215" i="2" s="1"/>
  <c r="L214" i="2"/>
  <c r="M214" i="2" s="1"/>
  <c r="L213" i="2"/>
  <c r="M213" i="2" s="1"/>
  <c r="L212" i="2"/>
  <c r="M212" i="2" s="1"/>
  <c r="L211" i="2"/>
  <c r="M211" i="2" s="1"/>
  <c r="L210" i="2"/>
  <c r="M210" i="2" s="1"/>
  <c r="L209" i="2"/>
  <c r="M209" i="2" s="1"/>
  <c r="L208" i="2"/>
  <c r="M208" i="2" s="1"/>
  <c r="L207" i="2"/>
  <c r="M207" i="2" s="1"/>
  <c r="M206" i="2"/>
  <c r="L206" i="2"/>
  <c r="L205" i="2"/>
  <c r="M205" i="2" s="1"/>
  <c r="L204" i="2"/>
  <c r="M204" i="2" s="1"/>
  <c r="L203" i="2"/>
  <c r="M203" i="2" s="1"/>
  <c r="L202" i="2"/>
  <c r="M202" i="2" s="1"/>
  <c r="L201" i="2"/>
  <c r="M201" i="2" s="1"/>
  <c r="L200" i="2"/>
  <c r="M200" i="2" s="1"/>
  <c r="L199" i="2"/>
  <c r="M199" i="2" s="1"/>
  <c r="L198" i="2"/>
  <c r="M198" i="2" s="1"/>
  <c r="L197" i="2"/>
  <c r="M197" i="2" s="1"/>
  <c r="L196" i="2"/>
  <c r="M196" i="2" s="1"/>
  <c r="L195" i="2"/>
  <c r="M195" i="2" s="1"/>
  <c r="L194" i="2"/>
  <c r="M194" i="2" s="1"/>
  <c r="L193" i="2"/>
  <c r="M193" i="2" s="1"/>
  <c r="L192" i="2"/>
  <c r="M192" i="2" s="1"/>
  <c r="L191" i="2"/>
  <c r="M191" i="2" s="1"/>
  <c r="L190" i="2"/>
  <c r="M190" i="2" s="1"/>
  <c r="L189" i="2"/>
  <c r="M189" i="2" s="1"/>
  <c r="L188" i="2"/>
  <c r="M188" i="2" s="1"/>
  <c r="L187" i="2"/>
  <c r="M187" i="2" s="1"/>
  <c r="L186" i="2"/>
  <c r="M186" i="2" s="1"/>
  <c r="L185" i="2"/>
  <c r="M185" i="2" s="1"/>
  <c r="L184" i="2"/>
  <c r="M184" i="2" s="1"/>
  <c r="L183" i="2"/>
  <c r="M183" i="2" s="1"/>
  <c r="L182" i="2"/>
  <c r="M182" i="2" s="1"/>
  <c r="L181" i="2"/>
  <c r="M181" i="2" s="1"/>
  <c r="L180" i="2"/>
  <c r="M180" i="2" s="1"/>
  <c r="L179" i="2"/>
  <c r="M179" i="2" s="1"/>
  <c r="L178" i="2"/>
  <c r="M178" i="2" s="1"/>
  <c r="L177" i="2"/>
  <c r="M177" i="2" s="1"/>
  <c r="L176" i="2"/>
  <c r="M176" i="2" s="1"/>
  <c r="L175" i="2"/>
  <c r="M175" i="2" s="1"/>
  <c r="L174" i="2"/>
  <c r="M174" i="2" s="1"/>
  <c r="L173" i="2"/>
  <c r="M173" i="2" s="1"/>
  <c r="L172" i="2"/>
  <c r="M172" i="2" s="1"/>
  <c r="L171" i="2"/>
  <c r="M171" i="2" s="1"/>
  <c r="L170" i="2"/>
  <c r="M170" i="2" s="1"/>
  <c r="L169" i="2"/>
  <c r="M169" i="2" s="1"/>
  <c r="L168" i="2"/>
  <c r="M168" i="2" s="1"/>
  <c r="L167" i="2"/>
  <c r="M167" i="2" s="1"/>
  <c r="L166" i="2"/>
  <c r="M166" i="2" s="1"/>
  <c r="L165" i="2"/>
  <c r="M165" i="2" s="1"/>
  <c r="L164" i="2"/>
  <c r="M164" i="2" s="1"/>
  <c r="L163" i="2"/>
  <c r="M163" i="2" s="1"/>
  <c r="L162" i="2"/>
  <c r="M162" i="2" s="1"/>
  <c r="L161" i="2"/>
  <c r="M161" i="2" s="1"/>
  <c r="L160" i="2"/>
  <c r="M160" i="2" s="1"/>
  <c r="L159" i="2"/>
  <c r="M159" i="2" s="1"/>
  <c r="L158" i="2"/>
  <c r="M158" i="2" s="1"/>
  <c r="L157" i="2"/>
  <c r="M157" i="2" s="1"/>
  <c r="L156" i="2"/>
  <c r="M156" i="2" s="1"/>
  <c r="L155" i="2"/>
  <c r="M155" i="2" s="1"/>
  <c r="L154" i="2"/>
  <c r="M154" i="2" s="1"/>
  <c r="L153" i="2"/>
  <c r="M153" i="2" s="1"/>
  <c r="L152" i="2"/>
  <c r="M152" i="2" s="1"/>
  <c r="L151" i="2"/>
  <c r="M151" i="2" s="1"/>
  <c r="L150" i="2"/>
  <c r="M150" i="2" s="1"/>
  <c r="L149" i="2"/>
  <c r="M149" i="2" s="1"/>
  <c r="L148" i="2"/>
  <c r="M148" i="2" s="1"/>
  <c r="L147" i="2"/>
  <c r="M147" i="2" s="1"/>
  <c r="L146" i="2"/>
  <c r="M146" i="2" s="1"/>
  <c r="L145" i="2"/>
  <c r="M145" i="2" s="1"/>
  <c r="L144" i="2"/>
  <c r="M144" i="2" s="1"/>
  <c r="L143" i="2"/>
  <c r="M143" i="2" s="1"/>
  <c r="L142" i="2"/>
  <c r="M142" i="2" s="1"/>
  <c r="L141" i="2"/>
  <c r="M141" i="2" s="1"/>
  <c r="L140" i="2"/>
  <c r="M140" i="2" s="1"/>
  <c r="L139" i="2"/>
  <c r="M139" i="2" s="1"/>
  <c r="L138" i="2"/>
  <c r="M138" i="2" s="1"/>
  <c r="L137" i="2"/>
  <c r="M137" i="2" s="1"/>
  <c r="L136" i="2"/>
  <c r="M136" i="2" s="1"/>
  <c r="L135" i="2"/>
  <c r="M135" i="2" s="1"/>
  <c r="L134" i="2"/>
  <c r="M134" i="2" s="1"/>
  <c r="L133" i="2"/>
  <c r="M133" i="2" s="1"/>
  <c r="L132" i="2"/>
  <c r="M132" i="2" s="1"/>
  <c r="L131" i="2"/>
  <c r="M131" i="2" s="1"/>
  <c r="L130" i="2"/>
  <c r="M130" i="2" s="1"/>
  <c r="L129" i="2"/>
  <c r="M129" i="2" s="1"/>
  <c r="L128" i="2"/>
  <c r="M128" i="2" s="1"/>
  <c r="L127" i="2"/>
  <c r="M127" i="2" s="1"/>
  <c r="L126" i="2"/>
  <c r="M126" i="2" s="1"/>
  <c r="L125" i="2"/>
  <c r="M125" i="2" s="1"/>
  <c r="L124" i="2"/>
  <c r="M124" i="2" s="1"/>
  <c r="L123" i="2"/>
  <c r="M123" i="2" s="1"/>
  <c r="L122" i="2"/>
  <c r="M122" i="2" s="1"/>
  <c r="L121" i="2"/>
  <c r="M121" i="2" s="1"/>
  <c r="L120" i="2"/>
  <c r="M120" i="2" s="1"/>
  <c r="L119" i="2"/>
  <c r="M119" i="2" s="1"/>
  <c r="L118" i="2"/>
  <c r="M118" i="2" s="1"/>
  <c r="L117" i="2"/>
  <c r="M117" i="2" s="1"/>
  <c r="L116" i="2"/>
  <c r="M116" i="2" s="1"/>
  <c r="L115" i="2"/>
  <c r="M115" i="2" s="1"/>
  <c r="M114" i="2"/>
  <c r="L114" i="2"/>
  <c r="L113" i="2"/>
  <c r="M113" i="2" s="1"/>
  <c r="L112" i="2"/>
  <c r="M112" i="2" s="1"/>
  <c r="L111" i="2"/>
  <c r="M111" i="2" s="1"/>
  <c r="M110" i="2"/>
  <c r="L110" i="2"/>
  <c r="L109" i="2"/>
  <c r="M109" i="2" s="1"/>
  <c r="L108" i="2"/>
  <c r="M108" i="2" s="1"/>
  <c r="L107" i="2"/>
  <c r="M107" i="2" s="1"/>
  <c r="L106" i="2"/>
  <c r="M106" i="2" s="1"/>
  <c r="L105" i="2"/>
  <c r="M105" i="2" s="1"/>
  <c r="L104" i="2"/>
  <c r="M104" i="2" s="1"/>
  <c r="L103" i="2"/>
  <c r="M103" i="2" s="1"/>
  <c r="L102" i="2"/>
  <c r="M102" i="2" s="1"/>
  <c r="L101" i="2"/>
  <c r="M101" i="2" s="1"/>
  <c r="L100" i="2"/>
  <c r="M100" i="2" s="1"/>
  <c r="L99" i="2"/>
  <c r="M99" i="2" s="1"/>
  <c r="L98" i="2"/>
  <c r="M98" i="2" s="1"/>
  <c r="L97" i="2"/>
  <c r="M97" i="2" s="1"/>
  <c r="L96" i="2"/>
  <c r="M96" i="2" s="1"/>
  <c r="L95" i="2"/>
  <c r="M95" i="2" s="1"/>
  <c r="L94" i="2"/>
  <c r="M94" i="2" s="1"/>
  <c r="L93" i="2"/>
  <c r="M93" i="2" s="1"/>
  <c r="L92" i="2"/>
  <c r="M92" i="2" s="1"/>
  <c r="L91" i="2"/>
  <c r="M91" i="2" s="1"/>
  <c r="L90" i="2"/>
  <c r="M90" i="2" s="1"/>
  <c r="L89" i="2"/>
  <c r="M89" i="2" s="1"/>
  <c r="L88" i="2"/>
  <c r="M88" i="2" s="1"/>
  <c r="L87" i="2"/>
  <c r="M87" i="2" s="1"/>
  <c r="L86" i="2"/>
  <c r="M86" i="2" s="1"/>
  <c r="L85" i="2"/>
  <c r="M85" i="2" s="1"/>
  <c r="L84" i="2"/>
  <c r="M84" i="2" s="1"/>
  <c r="L83" i="2"/>
  <c r="M83" i="2" s="1"/>
  <c r="L82" i="2"/>
  <c r="M82" i="2" s="1"/>
  <c r="L81" i="2"/>
  <c r="M81" i="2" s="1"/>
  <c r="L80" i="2"/>
  <c r="M80" i="2" s="1"/>
  <c r="L79" i="2"/>
  <c r="M79" i="2" s="1"/>
  <c r="M78" i="2"/>
  <c r="L78" i="2"/>
  <c r="L77" i="2"/>
  <c r="M77" i="2" s="1"/>
  <c r="L76" i="2"/>
  <c r="M76" i="2" s="1"/>
  <c r="L75" i="2"/>
  <c r="M75" i="2" s="1"/>
  <c r="L74" i="2"/>
  <c r="M74" i="2" s="1"/>
  <c r="L73" i="2"/>
  <c r="M73" i="2" s="1"/>
  <c r="L72" i="2"/>
  <c r="M72" i="2" s="1"/>
  <c r="M71" i="2"/>
  <c r="L71" i="2"/>
  <c r="L70" i="2"/>
  <c r="M70" i="2" s="1"/>
  <c r="L69" i="2"/>
  <c r="M69" i="2" s="1"/>
  <c r="L68" i="2"/>
  <c r="M68" i="2" s="1"/>
  <c r="L67" i="2"/>
  <c r="M67" i="2" s="1"/>
  <c r="L66" i="2"/>
  <c r="M66" i="2" s="1"/>
  <c r="L65" i="2"/>
  <c r="M65" i="2" s="1"/>
  <c r="L64" i="2"/>
  <c r="M64" i="2" s="1"/>
  <c r="L63" i="2"/>
  <c r="M63" i="2" s="1"/>
  <c r="L62" i="2"/>
  <c r="M62" i="2" s="1"/>
  <c r="L61" i="2"/>
  <c r="M61" i="2" s="1"/>
  <c r="L60" i="2"/>
  <c r="M60" i="2" s="1"/>
  <c r="L59" i="2"/>
  <c r="M59" i="2" s="1"/>
  <c r="L58" i="2"/>
  <c r="M58" i="2" s="1"/>
  <c r="L57" i="2"/>
  <c r="M57" i="2" s="1"/>
  <c r="L56" i="2"/>
  <c r="M56" i="2" s="1"/>
  <c r="L55" i="2"/>
  <c r="M55" i="2" s="1"/>
  <c r="L54" i="2"/>
  <c r="M54" i="2" s="1"/>
  <c r="L53" i="2"/>
  <c r="M53" i="2" s="1"/>
  <c r="L52" i="2"/>
  <c r="M52" i="2" s="1"/>
  <c r="M51" i="2"/>
  <c r="L51" i="2"/>
  <c r="L50" i="2"/>
  <c r="M50" i="2" s="1"/>
  <c r="L49" i="2"/>
  <c r="M49" i="2" s="1"/>
  <c r="L48" i="2"/>
  <c r="M48" i="2" s="1"/>
  <c r="L47" i="2"/>
  <c r="M47" i="2" s="1"/>
  <c r="L46" i="2"/>
  <c r="M46" i="2" s="1"/>
  <c r="L45" i="2"/>
  <c r="M45" i="2" s="1"/>
  <c r="L44" i="2"/>
  <c r="M44" i="2" s="1"/>
  <c r="L43" i="2"/>
  <c r="M43" i="2" s="1"/>
  <c r="L42" i="2"/>
  <c r="M42" i="2" s="1"/>
  <c r="L41" i="2"/>
  <c r="M41" i="2" s="1"/>
  <c r="L40" i="2"/>
  <c r="M40" i="2" s="1"/>
  <c r="L39" i="2"/>
  <c r="M39" i="2" s="1"/>
  <c r="L38" i="2"/>
  <c r="M38" i="2" s="1"/>
  <c r="L37" i="2"/>
  <c r="M37" i="2" s="1"/>
  <c r="L36" i="2"/>
  <c r="M36" i="2" s="1"/>
  <c r="L35" i="2"/>
  <c r="M35" i="2" s="1"/>
  <c r="L34" i="2"/>
  <c r="M34" i="2" s="1"/>
  <c r="L33" i="2"/>
  <c r="M33" i="2" s="1"/>
  <c r="L32" i="2"/>
  <c r="M32" i="2" s="1"/>
  <c r="L31" i="2"/>
  <c r="M31" i="2" s="1"/>
  <c r="M30" i="2"/>
  <c r="L30" i="2"/>
  <c r="L29" i="2"/>
  <c r="M29" i="2" s="1"/>
  <c r="L28" i="2"/>
  <c r="M28" i="2" s="1"/>
  <c r="L27" i="2"/>
  <c r="M27" i="2" s="1"/>
  <c r="L26" i="2"/>
  <c r="M26" i="2" s="1"/>
  <c r="L25" i="2"/>
  <c r="M25" i="2" s="1"/>
  <c r="L24" i="2"/>
  <c r="M24" i="2" s="1"/>
  <c r="L23" i="2"/>
  <c r="M23" i="2" s="1"/>
  <c r="L22" i="2"/>
  <c r="M22" i="2" s="1"/>
  <c r="L21" i="2"/>
  <c r="M21" i="2" s="1"/>
  <c r="L20" i="2"/>
  <c r="M20" i="2" s="1"/>
  <c r="L19" i="2"/>
  <c r="M19" i="2" s="1"/>
  <c r="L18" i="2"/>
  <c r="M18" i="2" s="1"/>
  <c r="L17" i="2"/>
  <c r="M17" i="2" s="1"/>
  <c r="L16" i="2"/>
  <c r="M16" i="2" s="1"/>
  <c r="L15" i="2"/>
  <c r="M15" i="2" s="1"/>
  <c r="L14" i="2"/>
  <c r="M14" i="2" s="1"/>
  <c r="L13" i="2"/>
  <c r="M13" i="2" s="1"/>
  <c r="L12" i="2"/>
  <c r="M12" i="2" s="1"/>
  <c r="M11" i="2"/>
  <c r="M10" i="2"/>
  <c r="M9" i="2"/>
  <c r="M8" i="2"/>
  <c r="M7" i="2"/>
  <c r="M6" i="2"/>
  <c r="M5" i="2"/>
  <c r="M95" i="1"/>
  <c r="K95" i="1"/>
  <c r="I95" i="1"/>
  <c r="G95" i="1"/>
  <c r="E95" i="1"/>
  <c r="K94" i="1"/>
  <c r="I94" i="1"/>
  <c r="G94" i="1"/>
  <c r="E94" i="1"/>
  <c r="K93" i="1"/>
  <c r="I93" i="1"/>
  <c r="G93" i="1"/>
  <c r="E93" i="1"/>
  <c r="K92" i="1"/>
  <c r="E92" i="1"/>
  <c r="K91" i="1"/>
  <c r="E91" i="1"/>
  <c r="K90" i="1"/>
  <c r="E90" i="1"/>
  <c r="K89" i="1"/>
  <c r="I89" i="1"/>
  <c r="G89" i="1"/>
  <c r="E89" i="1"/>
  <c r="K88" i="1"/>
  <c r="E88" i="1"/>
  <c r="K87" i="1"/>
  <c r="K86" i="1"/>
  <c r="K84" i="1"/>
  <c r="K83" i="1"/>
  <c r="I83" i="1"/>
  <c r="G83" i="1"/>
  <c r="E83" i="1"/>
  <c r="K82" i="1"/>
  <c r="K81" i="1"/>
  <c r="M80" i="1"/>
  <c r="K80" i="1"/>
  <c r="I80" i="1"/>
  <c r="G80" i="1"/>
  <c r="E80" i="1"/>
  <c r="K79" i="1"/>
  <c r="E79" i="1"/>
  <c r="K78" i="1"/>
  <c r="K77" i="1"/>
  <c r="K76" i="1"/>
  <c r="K75" i="1"/>
  <c r="E75" i="1"/>
  <c r="K74" i="1"/>
  <c r="E74" i="1"/>
  <c r="K68" i="1"/>
  <c r="K67" i="1"/>
  <c r="K66" i="1"/>
  <c r="K62" i="1"/>
  <c r="M52" i="1"/>
  <c r="E44" i="1"/>
  <c r="G32" i="1"/>
  <c r="M29" i="1"/>
  <c r="I29" i="1"/>
  <c r="M27" i="1"/>
  <c r="I27" i="1"/>
  <c r="G27" i="1"/>
  <c r="E27" i="1"/>
  <c r="K26" i="1"/>
  <c r="M25" i="1"/>
  <c r="K25" i="1"/>
  <c r="E25" i="1"/>
  <c r="G24" i="1"/>
  <c r="K23" i="1"/>
  <c r="M22" i="1"/>
  <c r="K22" i="1"/>
  <c r="G22" i="1"/>
  <c r="M21" i="1"/>
  <c r="K21" i="1"/>
  <c r="I21" i="1"/>
  <c r="G21" i="1"/>
  <c r="E21" i="1"/>
  <c r="K20" i="1"/>
  <c r="I20" i="1"/>
  <c r="G20" i="1"/>
  <c r="E20" i="1"/>
  <c r="I19" i="1"/>
  <c r="G19" i="1"/>
  <c r="E19" i="1"/>
  <c r="K18" i="1"/>
  <c r="I18" i="1"/>
  <c r="G18" i="1"/>
  <c r="E18" i="1"/>
  <c r="K17" i="1"/>
  <c r="G17" i="1"/>
  <c r="E17" i="1"/>
  <c r="K16" i="1"/>
  <c r="I16" i="1"/>
  <c r="G16" i="1"/>
  <c r="E16" i="1"/>
  <c r="M15" i="1"/>
  <c r="I15" i="1"/>
  <c r="G15" i="1"/>
  <c r="E15" i="1"/>
  <c r="I14" i="1"/>
  <c r="G14" i="1"/>
  <c r="E14" i="1"/>
  <c r="K13" i="1"/>
  <c r="I13" i="1"/>
  <c r="G13" i="1"/>
  <c r="E13" i="1"/>
  <c r="I12" i="1"/>
  <c r="G12" i="1"/>
  <c r="K7" i="1"/>
  <c r="I7" i="1"/>
  <c r="G7" i="1"/>
  <c r="K6" i="1"/>
  <c r="G6" i="1"/>
  <c r="E6" i="1"/>
  <c r="K5" i="1"/>
  <c r="I5" i="1"/>
  <c r="G5" i="1"/>
  <c r="E5" i="1"/>
  <c r="K4" i="1"/>
  <c r="I4" i="1"/>
  <c r="G4" i="1"/>
  <c r="E4" i="1"/>
  <c r="M3" i="1"/>
  <c r="K3" i="1"/>
  <c r="I3" i="1"/>
  <c r="G3" i="1"/>
  <c r="E3" i="1"/>
</calcChain>
</file>

<file path=xl/sharedStrings.xml><?xml version="1.0" encoding="utf-8"?>
<sst xmlns="http://schemas.openxmlformats.org/spreadsheetml/2006/main" count="5206" uniqueCount="1256">
  <si>
    <t>Week Data Collected</t>
  </si>
  <si>
    <t xml:space="preserve">
Date Data Entered</t>
  </si>
  <si>
    <t>Profile Views</t>
  </si>
  <si>
    <t>Profile Views Change from Previous Week</t>
  </si>
  <si>
    <t>Reach</t>
  </si>
  <si>
    <t xml:space="preserve">Reach Change from Previous Week </t>
  </si>
  <si>
    <t>Impressions</t>
  </si>
  <si>
    <t xml:space="preserve">Impressions Change from Previous Week </t>
  </si>
  <si>
    <t>Number of Followers</t>
  </si>
  <si>
    <t>Number of Followers Change from Previous Week</t>
  </si>
  <si>
    <t>Number of Link Clicks</t>
  </si>
  <si>
    <t>Number of Link Clicks Change from Previous Week</t>
  </si>
  <si>
    <t>Number of Posts that Week</t>
  </si>
  <si>
    <t>Gender %Female</t>
  </si>
  <si>
    <t>Gender %Male</t>
  </si>
  <si>
    <t>Age %13-17</t>
  </si>
  <si>
    <t>Age %18-24</t>
  </si>
  <si>
    <t>Age %25-34</t>
  </si>
  <si>
    <t>Age %35-44</t>
  </si>
  <si>
    <t>Age %45-54</t>
  </si>
  <si>
    <t>Age %55-64</t>
  </si>
  <si>
    <t>Age %65+</t>
  </si>
  <si>
    <t>Screenshots Saved?</t>
  </si>
  <si>
    <t>Who Entered this Data?</t>
  </si>
  <si>
    <t>11/1/2017 - 11/7/2017</t>
  </si>
  <si>
    <t>YES</t>
  </si>
  <si>
    <t>SM/ML</t>
  </si>
  <si>
    <t>11/8/2017 - 11/14/2017</t>
  </si>
  <si>
    <t>11/15/2017</t>
  </si>
  <si>
    <t>ML</t>
  </si>
  <si>
    <t>11/15/2017 - 11/21/2017</t>
  </si>
  <si>
    <t>11/22/2017</t>
  </si>
  <si>
    <t>11/23/2017 - 11/28/2017</t>
  </si>
  <si>
    <t>11/30/2017 (off by one day)</t>
  </si>
  <si>
    <t>11/29/2017 - 12/05/2017</t>
  </si>
  <si>
    <t>12/06/2017 - 12/12/2017</t>
  </si>
  <si>
    <t>12/13/2017</t>
  </si>
  <si>
    <t>12/13/2017-12/19/2017</t>
  </si>
  <si>
    <t>12/20/2017</t>
  </si>
  <si>
    <t>12/21/2017-12/26/2017</t>
  </si>
  <si>
    <t>12/27/2017</t>
  </si>
  <si>
    <t>SM</t>
  </si>
  <si>
    <t>12/27/2017- 1/2/2018</t>
  </si>
  <si>
    <t>1/3/2018 - 1/9/2018</t>
  </si>
  <si>
    <t>1/10/2018 - 1/16/2018</t>
  </si>
  <si>
    <t>1/17/2018</t>
  </si>
  <si>
    <t>1/17/2018 - 1/23/2018</t>
  </si>
  <si>
    <t>1/24/2018</t>
  </si>
  <si>
    <t>1/24/2018 - 1/30/2018</t>
  </si>
  <si>
    <t>1/31/2018 - 2/6/2018</t>
  </si>
  <si>
    <t>2/7/2018 - 2/13/2018</t>
  </si>
  <si>
    <t>2/14/2018</t>
  </si>
  <si>
    <t>2/14/2018 - 2/20/2018</t>
  </si>
  <si>
    <t>2/21/2018</t>
  </si>
  <si>
    <t>2/21/2018 - 2/27/2018</t>
  </si>
  <si>
    <t>2/28/2018 - 3//6/2018</t>
  </si>
  <si>
    <t>3/7/2018 - 3/13/2018</t>
  </si>
  <si>
    <t>3/14/2018</t>
  </si>
  <si>
    <t>3/14/2018 - 3/20/2018</t>
  </si>
  <si>
    <t>3/20/2018</t>
  </si>
  <si>
    <t>3/21/2018 -3/27/2018</t>
  </si>
  <si>
    <t>3/28/2018</t>
  </si>
  <si>
    <t>3/28/2018 - 4/03/2018</t>
  </si>
  <si>
    <t>04/04/2018 - 04/10/2018</t>
  </si>
  <si>
    <t>04/11/2018 - 04/17/2018</t>
  </si>
  <si>
    <t>04/18/2018</t>
  </si>
  <si>
    <t xml:space="preserve">YES </t>
  </si>
  <si>
    <t>04/18/2018 - 04/24/2018</t>
  </si>
  <si>
    <t>04/25/2018</t>
  </si>
  <si>
    <t>04/25/2018 - 05/01/2018</t>
  </si>
  <si>
    <t>05/02/2018 - 05/08/2018</t>
  </si>
  <si>
    <t>MJH</t>
  </si>
  <si>
    <t>05/09/2018 - 05/15/2018</t>
  </si>
  <si>
    <t>05/16/2018</t>
  </si>
  <si>
    <t>05/16/2018 - 05/22/2018</t>
  </si>
  <si>
    <t>05/23/2018</t>
  </si>
  <si>
    <t>05/23/2018 - 05/29/2018</t>
  </si>
  <si>
    <t>05/30/2018</t>
  </si>
  <si>
    <t>05/30/2018 - 06/05/2018</t>
  </si>
  <si>
    <t>06/6/2018 - 06/12/2018</t>
  </si>
  <si>
    <t>06/13/2018</t>
  </si>
  <si>
    <t>06/13/2018 - 06/19/2018</t>
  </si>
  <si>
    <t>06/20/2018</t>
  </si>
  <si>
    <t>06/20/2018 - 06/26/2018</t>
  </si>
  <si>
    <t>06/27/2018</t>
  </si>
  <si>
    <t>06/27/2018 - 07/03/2018</t>
  </si>
  <si>
    <t>07/04/2018 - 07/10/2018</t>
  </si>
  <si>
    <t>07/11/2018 - 07/17/2018</t>
  </si>
  <si>
    <t>07/18/2018</t>
  </si>
  <si>
    <t>07/18/2018 - 07/24/2018</t>
  </si>
  <si>
    <t>07/25/2018</t>
  </si>
  <si>
    <t>07/25/2018 - 07/31/2018</t>
  </si>
  <si>
    <t>08/01/2018 - 08/07/2018</t>
  </si>
  <si>
    <t>08/08/2018 - 08/14/2018</t>
  </si>
  <si>
    <t>08/15/2018</t>
  </si>
  <si>
    <t>08/15/2018 - 08/21/2018</t>
  </si>
  <si>
    <t>08/22/2018</t>
  </si>
  <si>
    <t>08/22/2018 - 08/28/2018</t>
  </si>
  <si>
    <t>08/29/2018</t>
  </si>
  <si>
    <t>08/29/2018 - 09/4/2018</t>
  </si>
  <si>
    <t>09/5/2018 - 09/11/2018</t>
  </si>
  <si>
    <t>09/12/2018 - 09/18/2018</t>
  </si>
  <si>
    <t>09/13/2018</t>
  </si>
  <si>
    <t>09/19/2018 - 09/25/2018</t>
  </si>
  <si>
    <t>09/26/2018</t>
  </si>
  <si>
    <t>09/26/2018 - 10/2/2018</t>
  </si>
  <si>
    <t>10/3/2018 - 10/9/2018</t>
  </si>
  <si>
    <t>10/10/2018 - 10/16/2018</t>
  </si>
  <si>
    <t>10/17/2018</t>
  </si>
  <si>
    <t>10/17/2018 - 10/23/2018</t>
  </si>
  <si>
    <t>10/24/2018</t>
  </si>
  <si>
    <t>10/24/2018 - 10/30/2018</t>
  </si>
  <si>
    <t>10/31/2018</t>
  </si>
  <si>
    <t>10/31/2018 - 11/6/2018</t>
  </si>
  <si>
    <t>11/7/2018 - 11/13/2018</t>
  </si>
  <si>
    <t>11/14/2018</t>
  </si>
  <si>
    <t>11/14/2018 - 11/20/2018</t>
  </si>
  <si>
    <t>11/21/2018</t>
  </si>
  <si>
    <t>11/21/2018 - 11/27/2018</t>
  </si>
  <si>
    <t>11/28/2018</t>
  </si>
  <si>
    <t>11/28/2018 - 12/4/2018</t>
  </si>
  <si>
    <t>12/5/2018 - 12/11/2018</t>
  </si>
  <si>
    <t>12/12/2018 - 12/18/2018</t>
  </si>
  <si>
    <t>12/19/2018</t>
  </si>
  <si>
    <t>12/19/2018 - 12/25/2018</t>
  </si>
  <si>
    <t>12/26/2018</t>
  </si>
  <si>
    <t>12/26/2018 - 1/1/2018</t>
  </si>
  <si>
    <t>1/2/2019 - 1/8/2019</t>
  </si>
  <si>
    <t>1/9/2019 - 1/15/2019</t>
  </si>
  <si>
    <t>1/16/2019</t>
  </si>
  <si>
    <t>1/16/2019 - 1/22/2019</t>
  </si>
  <si>
    <t>1/23/2019</t>
  </si>
  <si>
    <t>1/23/2019 - 1/29/2019</t>
  </si>
  <si>
    <t>1/30/2019</t>
  </si>
  <si>
    <t>1/30/2019 - 2/5/2019</t>
  </si>
  <si>
    <t>2/6/2019 - 2/12/2019</t>
  </si>
  <si>
    <t>2/13/2019</t>
  </si>
  <si>
    <t>N/A</t>
  </si>
  <si>
    <t>NO</t>
  </si>
  <si>
    <t>Audience was not avalible.</t>
  </si>
  <si>
    <t>2/13/2019 - 2/19/2019</t>
  </si>
  <si>
    <t>2/20/2019</t>
  </si>
  <si>
    <t>2/20/2019 - 2/26/2019</t>
  </si>
  <si>
    <t>2/27/2019</t>
  </si>
  <si>
    <t>2/27/2019 - 3/5/2019</t>
  </si>
  <si>
    <t>3/6/2019 - 3/12/2019</t>
  </si>
  <si>
    <t>3/13/2019</t>
  </si>
  <si>
    <t>3/13/2019 - 3/19/2019</t>
  </si>
  <si>
    <t>3/20/2019</t>
  </si>
  <si>
    <t>3/20/2019 - 3/26/2019</t>
  </si>
  <si>
    <t>3/27/2019</t>
  </si>
  <si>
    <t>3/27/2019 - 4/2/2019</t>
  </si>
  <si>
    <t>4/3/2019 - 4/9/2019</t>
  </si>
  <si>
    <t>4/10/2019 - 4/16/2019</t>
  </si>
  <si>
    <t>4/17/2019</t>
  </si>
  <si>
    <t>4/17/2019 - 4/23/2019</t>
  </si>
  <si>
    <t>4/24/2019</t>
  </si>
  <si>
    <t>4/24/2019 - 4/30/2019</t>
  </si>
  <si>
    <t>5/1/2019 - 5/7/2019</t>
  </si>
  <si>
    <t>5/8/2019 - 5/14/2019</t>
  </si>
  <si>
    <t>5/15/2019</t>
  </si>
  <si>
    <t>5/15/2019 - 5/21/2019</t>
  </si>
  <si>
    <t>5/22/2019</t>
  </si>
  <si>
    <t>5/22/2019 - 5/28/2019</t>
  </si>
  <si>
    <t>5/29/2019</t>
  </si>
  <si>
    <t>5/29/2019 - 6/4/2019</t>
  </si>
  <si>
    <t>6/5/2019 - 6/11/2019</t>
  </si>
  <si>
    <t>6/12/2019 - 6/18/2019</t>
  </si>
  <si>
    <t>6/19/2019</t>
  </si>
  <si>
    <t>END</t>
  </si>
  <si>
    <t>-</t>
  </si>
  <si>
    <t>6/19/2019 - 6/25/2019</t>
  </si>
  <si>
    <t>6/26/2019</t>
  </si>
  <si>
    <t>6/26/2019 - 7/2/2019</t>
  </si>
  <si>
    <t>7/3/2019 - 7/9/2019</t>
  </si>
  <si>
    <t>7/10/2019 - 7/16/2019</t>
  </si>
  <si>
    <t>7/17/2019</t>
  </si>
  <si>
    <t>7/17/2019 - 7/23/2019</t>
  </si>
  <si>
    <t>7/24/2019</t>
  </si>
  <si>
    <t>7/24/2019 - 7/30/2019</t>
  </si>
  <si>
    <t>7/31/2019</t>
  </si>
  <si>
    <t>7/31/2019 - 8/6/2019</t>
  </si>
  <si>
    <t>SBO</t>
  </si>
  <si>
    <t>8/7/2019 - 8/13/2019</t>
  </si>
  <si>
    <t>8/14/2019</t>
  </si>
  <si>
    <t>8/14/2019 - 8/20/2019</t>
  </si>
  <si>
    <t>8/21/2019</t>
  </si>
  <si>
    <t>Data Collection Ceased 8/21/2019</t>
  </si>
  <si>
    <t>Post #</t>
  </si>
  <si>
    <t xml:space="preserve">
Post Date</t>
  </si>
  <si>
    <t>Description</t>
  </si>
  <si>
    <t>Likes</t>
  </si>
  <si>
    <t>Comments</t>
  </si>
  <si>
    <t>Sent</t>
  </si>
  <si>
    <t>Saved</t>
  </si>
  <si>
    <t>Profile Visits</t>
  </si>
  <si>
    <t>Follows</t>
  </si>
  <si>
    <t>Engagement</t>
  </si>
  <si>
    <t>Engagement Rate</t>
  </si>
  <si>
    <t>Data Entry Date</t>
  </si>
  <si>
    <t>Notes</t>
  </si>
  <si>
    <t xml:space="preserve">Campaign? </t>
  </si>
  <si>
    <t>Fossil?</t>
  </si>
  <si>
    <t xml:space="preserve">Graphic Element? </t>
  </si>
  <si>
    <t>Post Type Taxonomy</t>
  </si>
  <si>
    <t>09/27/2017</t>
  </si>
  <si>
    <t>Coelacanth George Phillips</t>
  </si>
  <si>
    <t>NA</t>
  </si>
  <si>
    <t>Not all data available in early posts</t>
  </si>
  <si>
    <t xml:space="preserve">Fossil Feature </t>
  </si>
  <si>
    <t>Y</t>
  </si>
  <si>
    <t>Promotion</t>
  </si>
  <si>
    <t>Echinocorys George Phillips</t>
  </si>
  <si>
    <t>Bryozoan Colony George Phillips</t>
  </si>
  <si>
    <t>FOSSILnewsletter feature: George Phillips</t>
  </si>
  <si>
    <t>FOSSILFeature (Jen Bauer) #1</t>
  </si>
  <si>
    <t>11/13/2017</t>
  </si>
  <si>
    <t>10/13/2017</t>
  </si>
  <si>
    <t>FOSSILFeature (Jen Bauer) #2</t>
  </si>
  <si>
    <t>10/17/2017</t>
  </si>
  <si>
    <t>Anthracothere tooth scan</t>
  </si>
  <si>
    <t>N</t>
  </si>
  <si>
    <t>Activity Updates</t>
  </si>
  <si>
    <t>10/19/2017</t>
  </si>
  <si>
    <t>Webinar Crew Shot</t>
  </si>
  <si>
    <t>10/24/2017</t>
  </si>
  <si>
    <t>GSA2017</t>
  </si>
  <si>
    <t>10/25/2017</t>
  </si>
  <si>
    <t>FOSSILFeature (Jen Bauer) #3</t>
  </si>
  <si>
    <t>10/30/2017</t>
  </si>
  <si>
    <t>Data Anaylsis</t>
  </si>
  <si>
    <t>10/31/2017</t>
  </si>
  <si>
    <t>Stranger Things Halloween post</t>
  </si>
  <si>
    <t>Halloween</t>
  </si>
  <si>
    <t>Other</t>
  </si>
  <si>
    <t>Elephant scapula kids</t>
  </si>
  <si>
    <t>Jack Kallmeyer Fossil Feature: Mollusca</t>
  </si>
  <si>
    <t>National Fossil Day Event</t>
  </si>
  <si>
    <t>Department of Vertebrate Paleo Post</t>
  </si>
  <si>
    <t>Jack Fossil Feauture (Orange)</t>
  </si>
  <si>
    <t>11/16/2017</t>
  </si>
  <si>
    <t>FOSSIL Feast Question</t>
  </si>
  <si>
    <t>11/30/2017</t>
  </si>
  <si>
    <t xml:space="preserve">Thanksgiving </t>
  </si>
  <si>
    <t>11/17/2017</t>
  </si>
  <si>
    <t>Powell Hall #1</t>
  </si>
  <si>
    <t>11/21/2017</t>
  </si>
  <si>
    <t>Bruce Photo (Shark Teeth)</t>
  </si>
  <si>
    <t>11/24/2017</t>
  </si>
  <si>
    <t>Powel Prep Lab</t>
  </si>
  <si>
    <t>11/29/2017</t>
  </si>
  <si>
    <t>Fossil Feast webinar</t>
  </si>
  <si>
    <t>Youtube Teaser Video</t>
  </si>
  <si>
    <t>YouTube</t>
  </si>
  <si>
    <t>GSA Talk Pictures</t>
  </si>
  <si>
    <t>FOSSILS of the Carolinas</t>
  </si>
  <si>
    <t>TrilobiteTuesday</t>
  </si>
  <si>
    <t>12/15/2017</t>
  </si>
  <si>
    <t>What's This Fossils of the Carolinas Webinar Promo</t>
  </si>
  <si>
    <t>12/19/2017</t>
  </si>
  <si>
    <t>Camel Jaw Specimen</t>
  </si>
  <si>
    <t>Webinar Promo, shark teeth background</t>
  </si>
  <si>
    <t>12/28/2017</t>
  </si>
  <si>
    <t>12/22/2017</t>
  </si>
  <si>
    <t>Webinar Specimen Photos</t>
  </si>
  <si>
    <t>Happy New Year Shark Tooth Post</t>
  </si>
  <si>
    <t>Fossil at Smithsonian</t>
  </si>
  <si>
    <t>Tower Shell</t>
  </si>
  <si>
    <t>Shark Teeth Boomerage</t>
  </si>
  <si>
    <t>01/16/2018</t>
  </si>
  <si>
    <t>Fossil Feature</t>
  </si>
  <si>
    <t>01/17/2018</t>
  </si>
  <si>
    <t>Selfie Day</t>
  </si>
  <si>
    <t>01/18/2018</t>
  </si>
  <si>
    <t>Smithsonian Fossils</t>
  </si>
  <si>
    <t>01/19/2018</t>
  </si>
  <si>
    <t>Fossil Jaw</t>
  </si>
  <si>
    <t>01/23/2018</t>
  </si>
  <si>
    <t>3D scan</t>
  </si>
  <si>
    <t>01/25/2018</t>
  </si>
  <si>
    <t>01/26/2018</t>
  </si>
  <si>
    <t>ESEB</t>
  </si>
  <si>
    <t>Opportunity</t>
  </si>
  <si>
    <t>01/31/2018</t>
  </si>
  <si>
    <t>FossilABCs Promo</t>
  </si>
  <si>
    <t>ABCs</t>
  </si>
  <si>
    <t>Nathan feature</t>
  </si>
  <si>
    <t>Second Nathan feature</t>
  </si>
  <si>
    <t>Fossil ABCs A</t>
  </si>
  <si>
    <t>2/15/2018</t>
  </si>
  <si>
    <t>Information</t>
  </si>
  <si>
    <t>02/13/2018</t>
  </si>
  <si>
    <t>Fossil ABCS B</t>
  </si>
  <si>
    <t>02/16/2018</t>
  </si>
  <si>
    <t>Fossil ABCs C</t>
  </si>
  <si>
    <t>02/20/2018</t>
  </si>
  <si>
    <t>Fossil ABCs D</t>
  </si>
  <si>
    <t>02/21/2018</t>
  </si>
  <si>
    <t xml:space="preserve">Eval Teaser </t>
  </si>
  <si>
    <t>02/23/2018</t>
  </si>
  <si>
    <t>Fossil ABCs E</t>
  </si>
  <si>
    <t>02/27/2018</t>
  </si>
  <si>
    <t>Fossil ABCs F</t>
  </si>
  <si>
    <t>FossilABCs G</t>
  </si>
  <si>
    <t>Fossil ABCs H</t>
  </si>
  <si>
    <t>Fossil ABCs I</t>
  </si>
  <si>
    <t>3/21/2018</t>
  </si>
  <si>
    <t>03/13/2018</t>
  </si>
  <si>
    <t>Fossil ABCs J</t>
  </si>
  <si>
    <t>03/15/2018</t>
  </si>
  <si>
    <t>Survey Post</t>
  </si>
  <si>
    <t xml:space="preserve">Opportunity </t>
  </si>
  <si>
    <t>03/16/2018</t>
  </si>
  <si>
    <t>Fossil ABCs K</t>
  </si>
  <si>
    <t>03/20/2018</t>
  </si>
  <si>
    <t>Fossil ABCs L</t>
  </si>
  <si>
    <t>03/22/2018</t>
  </si>
  <si>
    <t>03/23/2018</t>
  </si>
  <si>
    <t>ABCs M</t>
  </si>
  <si>
    <t>03/27/2018</t>
  </si>
  <si>
    <t>ABCs N</t>
  </si>
  <si>
    <t>03/30/2018</t>
  </si>
  <si>
    <t>ABCs O</t>
  </si>
  <si>
    <t>ABCs P</t>
  </si>
  <si>
    <t>ABCs Q</t>
  </si>
  <si>
    <t>ABCs R</t>
  </si>
  <si>
    <t>04/13/2018</t>
  </si>
  <si>
    <t>ABCs S</t>
  </si>
  <si>
    <t>04/17/2018</t>
  </si>
  <si>
    <t>ABCs T</t>
  </si>
  <si>
    <t>04/20/2018</t>
  </si>
  <si>
    <t>ABCs U</t>
  </si>
  <si>
    <t>04/24/2018</t>
  </si>
  <si>
    <t>ABCs V</t>
  </si>
  <si>
    <t>04/27/2018</t>
  </si>
  <si>
    <t>ABCs W</t>
  </si>
  <si>
    <t>ABCs X</t>
  </si>
  <si>
    <t>ABCs Y</t>
  </si>
  <si>
    <t>ABCs Z</t>
  </si>
  <si>
    <t>Rare Mammals of Belgrade</t>
  </si>
  <si>
    <t xml:space="preserve">Follows not provided under insights. </t>
  </si>
  <si>
    <t>Postdoctoral Associate Position</t>
  </si>
  <si>
    <t>Michael Le</t>
  </si>
  <si>
    <t>05/18/2018</t>
  </si>
  <si>
    <t>FOSSIL Postdoc- Deadline Extinct</t>
  </si>
  <si>
    <t>05/29/2018</t>
  </si>
  <si>
    <t>05/21/2018</t>
  </si>
  <si>
    <t>Bruce at AMNH</t>
  </si>
  <si>
    <t>05/24/2018</t>
  </si>
  <si>
    <t>Expectation vs. Reality T. Rex</t>
  </si>
  <si>
    <t>EvR</t>
  </si>
  <si>
    <t>05/27/2018</t>
  </si>
  <si>
    <t>Expectation vs. Reality Mammoth</t>
  </si>
  <si>
    <t>Isaac Magallanes</t>
  </si>
  <si>
    <t>Expectation vs. Reality Raptor</t>
  </si>
  <si>
    <t>05/31/2018</t>
  </si>
  <si>
    <t>Belgrade</t>
  </si>
  <si>
    <t>Expectation vs. Reality: Plesiosaurs</t>
  </si>
  <si>
    <t>Extinctions - Past and Present</t>
  </si>
  <si>
    <t>Expectation vs. Reality: Spinosaurus</t>
  </si>
  <si>
    <t xml:space="preserve">1,500 Fossils </t>
  </si>
  <si>
    <t xml:space="preserve">Celbrating Oceans </t>
  </si>
  <si>
    <t>Expectation vs. Reality: Gigantopithecus</t>
  </si>
  <si>
    <t>Meig Dickson</t>
  </si>
  <si>
    <t>Bearded lady</t>
  </si>
  <si>
    <t>06/14/2018</t>
  </si>
  <si>
    <t>Expectation vs. Reality: Stegosaurus</t>
  </si>
  <si>
    <t>06/16/2018</t>
  </si>
  <si>
    <t>Expectation vs. Reality: Megalodon</t>
  </si>
  <si>
    <t>06/18/2018</t>
  </si>
  <si>
    <t xml:space="preserve">500 Queer Scientists </t>
  </si>
  <si>
    <t>06/19/2018</t>
  </si>
  <si>
    <t>500 Followers!</t>
  </si>
  <si>
    <t>Expectation vs. Reality: Dodo</t>
  </si>
  <si>
    <t>06/22/2018</t>
  </si>
  <si>
    <t>Tearch Participants Dig</t>
  </si>
  <si>
    <t>06/23/2018</t>
  </si>
  <si>
    <t xml:space="preserve">Stratigraphy Saturday </t>
  </si>
  <si>
    <t>News</t>
  </si>
  <si>
    <t xml:space="preserve">Expectation vs. Reality: Triceritops </t>
  </si>
  <si>
    <t>06/26/2018</t>
  </si>
  <si>
    <t>LGBT Sue the T. Rex</t>
  </si>
  <si>
    <t>Expectation vs. Reality: Liopleurodon</t>
  </si>
  <si>
    <t>06/28/2018</t>
  </si>
  <si>
    <t>World's Oldest Frogs Found</t>
  </si>
  <si>
    <t>06/29/2018</t>
  </si>
  <si>
    <t>Expectation vs. Reality: Carnotaurus</t>
  </si>
  <si>
    <t>Fossil Upload of the week: Jess Cost</t>
  </si>
  <si>
    <t>FU OTW</t>
  </si>
  <si>
    <t>Permian Biota</t>
  </si>
  <si>
    <t>First American Mastodon</t>
  </si>
  <si>
    <t>Placodonts</t>
  </si>
  <si>
    <t>Expectation vs. Reality: Mosasaurus</t>
  </si>
  <si>
    <t>Fossil Upload of the week: Charlie Smith</t>
  </si>
  <si>
    <t>Expectation vs. Reality: Iguanadon</t>
  </si>
  <si>
    <t>Expectation vs. Reality: Dilophosaurus</t>
  </si>
  <si>
    <t>07/23/2018</t>
  </si>
  <si>
    <t>07/14/2018</t>
  </si>
  <si>
    <t xml:space="preserve">Jurassic Cinematic Experience </t>
  </si>
  <si>
    <t>07/23/2019</t>
  </si>
  <si>
    <t>07/15/2018</t>
  </si>
  <si>
    <t>New Mexico</t>
  </si>
  <si>
    <t>07/23/2020</t>
  </si>
  <si>
    <t>Expectation vs. Reality: Compsognathus</t>
  </si>
  <si>
    <t>07/23/2021</t>
  </si>
  <si>
    <t>07/16/2018</t>
  </si>
  <si>
    <t>Museum Monday</t>
  </si>
  <si>
    <t>07/23/2022</t>
  </si>
  <si>
    <t>07/17/2018</t>
  </si>
  <si>
    <t>Fossil Upload of the week: Joe Dumont</t>
  </si>
  <si>
    <t>Dino Death Pose</t>
  </si>
  <si>
    <t>07/25/2019</t>
  </si>
  <si>
    <t>07/20/2018</t>
  </si>
  <si>
    <t>GABI Community Day in NM</t>
  </si>
  <si>
    <t>07/30/2018</t>
  </si>
  <si>
    <t>07/21/2018</t>
  </si>
  <si>
    <t>Tracking Dinos</t>
  </si>
  <si>
    <t>07/22/2018</t>
  </si>
  <si>
    <t>Shark Week Begins: Intro Post</t>
  </si>
  <si>
    <t xml:space="preserve">Shark Week </t>
  </si>
  <si>
    <t>Shark Week: Great White</t>
  </si>
  <si>
    <t xml:space="preserve">Fossil Upload of the week: Nathan  </t>
  </si>
  <si>
    <t>07/24/2018</t>
  </si>
  <si>
    <t>Shark Week: Jaws</t>
  </si>
  <si>
    <t>Shark Week: Interesting Shark Jaws</t>
  </si>
  <si>
    <t>07/26/2018</t>
  </si>
  <si>
    <t xml:space="preserve">Shark Week: Megalodon </t>
  </si>
  <si>
    <t>07/27/2018</t>
  </si>
  <si>
    <t>Shark Week: Vertebrae</t>
  </si>
  <si>
    <t>07/28/2018</t>
  </si>
  <si>
    <t>Shark Week: Comes to an End</t>
  </si>
  <si>
    <t>07/29/2018</t>
  </si>
  <si>
    <t>Shark Week: Check out Gordons Collection</t>
  </si>
  <si>
    <t>07/31/2018</t>
  </si>
  <si>
    <t>Recyclosarous</t>
  </si>
  <si>
    <t>Hong Kong Dino Hunter</t>
  </si>
  <si>
    <t>Newsletter</t>
  </si>
  <si>
    <t>Newsletter: Summer</t>
  </si>
  <si>
    <t>1,000 Members!</t>
  </si>
  <si>
    <t>Frozen In Time</t>
  </si>
  <si>
    <t>Preservation Process</t>
  </si>
  <si>
    <t>International Cat day</t>
  </si>
  <si>
    <t>Strike a Pose</t>
  </si>
  <si>
    <t>08/20/2018</t>
  </si>
  <si>
    <t>NW Fossil Fest</t>
  </si>
  <si>
    <t>1000 Members</t>
  </si>
  <si>
    <t>Meg Outreach</t>
  </si>
  <si>
    <t>08/14/2018</t>
  </si>
  <si>
    <t>Fossil Upload</t>
  </si>
  <si>
    <t>Science Museum of Minnesota</t>
  </si>
  <si>
    <t>08/16/2018</t>
  </si>
  <si>
    <t>Old passions, New Journeys</t>
  </si>
  <si>
    <t>08/30/2018</t>
  </si>
  <si>
    <t>08/17/2018</t>
  </si>
  <si>
    <t>Pangia</t>
  </si>
  <si>
    <t>08/18/2018</t>
  </si>
  <si>
    <t>Brenda Hunda Webinar</t>
  </si>
  <si>
    <t>New Mammoth in Siberia</t>
  </si>
  <si>
    <t>08/21/2018</t>
  </si>
  <si>
    <t>Fossil Upload of the week</t>
  </si>
  <si>
    <t>Nebraska Posts</t>
  </si>
  <si>
    <t>08/23/2018</t>
  </si>
  <si>
    <t>The right time to hatch interview</t>
  </si>
  <si>
    <t>08/24/2018</t>
  </si>
  <si>
    <t>Creature feature promo</t>
  </si>
  <si>
    <t>08/25/2018</t>
  </si>
  <si>
    <t>Isle of Skye</t>
  </si>
  <si>
    <t>08/26/2018</t>
  </si>
  <si>
    <t>Taxonomy Tuesday</t>
  </si>
  <si>
    <t>08/27/2018</t>
  </si>
  <si>
    <t>Summer Digs</t>
  </si>
  <si>
    <t>08/28/2018</t>
  </si>
  <si>
    <t>Feather Evolution</t>
  </si>
  <si>
    <t>Fossil Upload of the Week</t>
  </si>
  <si>
    <t>08/30/2019</t>
  </si>
  <si>
    <t>Philanthropic Educational Organization Sisterhood (P.E.O.) has awarded a $15,000</t>
  </si>
  <si>
    <t>08/31/2020</t>
  </si>
  <si>
    <t>Forum for New Research for Discussion!</t>
  </si>
  <si>
    <t>New species of fossil wombat</t>
  </si>
  <si>
    <t xml:space="preserve">Lesson Plan Ideas: Mistaken Identities, the Ancient Interpretations of Fossils </t>
  </si>
  <si>
    <t>Bat may shake up lemurs’ evolutionary history (include link)</t>
  </si>
  <si>
    <t>Free First Thursday at the Burke Museum</t>
  </si>
  <si>
    <t>WCW: Sam Paleo Art</t>
  </si>
  <si>
    <t>Hemet museum New Fossil</t>
  </si>
  <si>
    <t>09/18/2018</t>
  </si>
  <si>
    <t>Another day in the office</t>
  </si>
  <si>
    <t>Survival Of The Sluggish</t>
  </si>
  <si>
    <t>Go take a hike!</t>
  </si>
  <si>
    <t>Pen Dixie worlds largest fossil collection</t>
  </si>
  <si>
    <t>09/20/2018</t>
  </si>
  <si>
    <t>Youtube Promo</t>
  </si>
  <si>
    <t>09/14/2018</t>
  </si>
  <si>
    <t>GSA 2018</t>
  </si>
  <si>
    <t>09/23/2018</t>
  </si>
  <si>
    <t>Dino Run</t>
  </si>
  <si>
    <t>09/15/2018</t>
  </si>
  <si>
    <t>Antiques Roadhsow for fossil hunters</t>
  </si>
  <si>
    <t>09/16/2018</t>
  </si>
  <si>
    <t xml:space="preserve">PaleoArt: Thomas Jefferson and his Ground Sloth </t>
  </si>
  <si>
    <t>PaleoArt</t>
  </si>
  <si>
    <t>09/17/2018</t>
  </si>
  <si>
    <t>National Fossil Day one month away!</t>
  </si>
  <si>
    <t>Fossil book</t>
  </si>
  <si>
    <t>09/19/2018</t>
  </si>
  <si>
    <t>Crystal Palace</t>
  </si>
  <si>
    <t>Parasite Wasps</t>
  </si>
  <si>
    <t>09/21/2018</t>
  </si>
  <si>
    <t>Begin your career in Paleo!</t>
  </si>
  <si>
    <t>09/22/2018</t>
  </si>
  <si>
    <t>Stratigraphy Saturday</t>
  </si>
  <si>
    <t>PaleoArt: Mary Anning and her Ichthyosaur</t>
  </si>
  <si>
    <t>09/24/2018</t>
  </si>
  <si>
    <t>#MammothMonday : Kill Site in Austria</t>
  </si>
  <si>
    <t>09/25/2018</t>
  </si>
  <si>
    <t>npr The Dinosaur Artist</t>
  </si>
  <si>
    <t>Post by Issac</t>
  </si>
  <si>
    <t>09/27/2018</t>
  </si>
  <si>
    <t>Antarctic Dinosaur Skeleton</t>
  </si>
  <si>
    <t>09/28/2018</t>
  </si>
  <si>
    <t>A Day With Fossil Hunters</t>
  </si>
  <si>
    <t>09/29/2018</t>
  </si>
  <si>
    <t>Digging into the Ice Age' at a Black Hills cave</t>
  </si>
  <si>
    <t>09/30/2018</t>
  </si>
  <si>
    <t>PaleoArt: Charles Darwin and his Toxodon</t>
  </si>
  <si>
    <t>Trailblazers: Joan Wiffen</t>
  </si>
  <si>
    <t>Permian Post FMNH</t>
  </si>
  <si>
    <t>Whale fossil found in landfill in Cali, believed to be new species</t>
  </si>
  <si>
    <t>Preschool paleontologists</t>
  </si>
  <si>
    <t>10/14/2018</t>
  </si>
  <si>
    <t>Math and Paleontology</t>
  </si>
  <si>
    <t>Fossil Photos</t>
  </si>
  <si>
    <t>Japan's largest complete dinosaur skeleton comes to life</t>
  </si>
  <si>
    <t>PaleoArt: Gideon Mantell and his Iguanodon</t>
  </si>
  <si>
    <t>Silver Bluff student digs for dinosaur fossil in Montana</t>
  </si>
  <si>
    <t>10/15/2018</t>
  </si>
  <si>
    <t>Peanut Festival</t>
  </si>
  <si>
    <t>10/16/2018</t>
  </si>
  <si>
    <t>Mammoth National Park</t>
  </si>
  <si>
    <t>Dino from the ashes</t>
  </si>
  <si>
    <t>10/18/2018</t>
  </si>
  <si>
    <t>Spying on Whales</t>
  </si>
  <si>
    <t>10/22/2018</t>
  </si>
  <si>
    <t>10/13/2018</t>
  </si>
  <si>
    <t>Gobi Desert Paleontologist uses tech for mapping Mars</t>
  </si>
  <si>
    <t>PaleoArt: William Buckland and his Megalosaurus</t>
  </si>
  <si>
    <t>British Columbia Votes</t>
  </si>
  <si>
    <t>Fossil hunting in the Tri-State</t>
  </si>
  <si>
    <t>10/23/2018</t>
  </si>
  <si>
    <t>National Fossil Day</t>
  </si>
  <si>
    <t>Fossil Upload o the week: Giovanni Rios</t>
  </si>
  <si>
    <t>10/29/2018</t>
  </si>
  <si>
    <t>10/19/2018</t>
  </si>
  <si>
    <t>Post by Issac: Club Corner</t>
  </si>
  <si>
    <t>10/20/2018</t>
  </si>
  <si>
    <t>Gua Naga Mas cave temple closed</t>
  </si>
  <si>
    <t>10/21/2018</t>
  </si>
  <si>
    <t>FMNH Faculty Position Opening</t>
  </si>
  <si>
    <t>Newsletter: Paleoart</t>
  </si>
  <si>
    <t xml:space="preserve"> 10/29/2018</t>
  </si>
  <si>
    <t>Newsletter: Fall</t>
  </si>
  <si>
    <t>Newsletter: Feautured Professional</t>
  </si>
  <si>
    <t>Andrew the baby Diplodocus</t>
  </si>
  <si>
    <t>Newsletter: Amateur Spotlight</t>
  </si>
  <si>
    <t>Mounting the Zuul crurivastator</t>
  </si>
  <si>
    <t>Newsletter: Events</t>
  </si>
  <si>
    <t>10/25/2018</t>
  </si>
  <si>
    <t>Newsletter: Education</t>
  </si>
  <si>
    <t>10/26/2018</t>
  </si>
  <si>
    <t>Newsletter Featured Fossil</t>
  </si>
  <si>
    <t>Dinosaur extinction drove pulses of fish diversification</t>
  </si>
  <si>
    <t>10/27/2018</t>
  </si>
  <si>
    <t>Newsletter Featured Research</t>
  </si>
  <si>
    <t>Snail buried alive in resin</t>
  </si>
  <si>
    <t>10/28/2018</t>
  </si>
  <si>
    <t>PaleoArt: Hermann von Meyer and his Archaeopteryx</t>
  </si>
  <si>
    <t>Newsletter FOSSIL Updates</t>
  </si>
  <si>
    <t>App Promo Post</t>
  </si>
  <si>
    <t>App Promo</t>
  </si>
  <si>
    <t>10/30/2018</t>
  </si>
  <si>
    <t>Sabertooth Salmon goes to the dentist!</t>
  </si>
  <si>
    <t>iDigBio Poster in Ohio teach classroom</t>
  </si>
  <si>
    <t>App Promo Video</t>
  </si>
  <si>
    <t>191 views</t>
  </si>
  <si>
    <t>Tumbler Ridge Dino Musuem</t>
  </si>
  <si>
    <t>App tips and tricks promo</t>
  </si>
  <si>
    <t>GSA</t>
  </si>
  <si>
    <t>Dinosaur Books for Future Paleontologists</t>
  </si>
  <si>
    <t>Dinosaur's Bird-Like Lungs</t>
  </si>
  <si>
    <t>11/13/2018</t>
  </si>
  <si>
    <t>Among the Whales</t>
  </si>
  <si>
    <t>Share what you did at GSA!</t>
  </si>
  <si>
    <t>11/15/2018</t>
  </si>
  <si>
    <t>Fossil Friday: Brachiosaurus</t>
  </si>
  <si>
    <t>11/19/2018</t>
  </si>
  <si>
    <t>PaleoTime</t>
  </si>
  <si>
    <t>11/19/2019</t>
  </si>
  <si>
    <t>Germany's Fossil Lake</t>
  </si>
  <si>
    <t>11/19/2020</t>
  </si>
  <si>
    <t>myFOSSIL Newsletter</t>
  </si>
  <si>
    <t>11/19/2021</t>
  </si>
  <si>
    <t>Mammoth Monday</t>
  </si>
  <si>
    <t>11/19/2022</t>
  </si>
  <si>
    <t>World's youngest published Paleo Author</t>
  </si>
  <si>
    <t>11/20/2018</t>
  </si>
  <si>
    <t>Aussie Travel Guide for all things dinosaur related</t>
  </si>
  <si>
    <t>Tips and Tricks Video FB/IN size)</t>
  </si>
  <si>
    <t>283 views</t>
  </si>
  <si>
    <t>Mystery of Ancient Dolphins’ Super-Long Snouts</t>
  </si>
  <si>
    <t>11/26/2018</t>
  </si>
  <si>
    <t>11/16/2018</t>
  </si>
  <si>
    <t>Soft Tissue Fossilization</t>
  </si>
  <si>
    <t>11/17/2018</t>
  </si>
  <si>
    <t>Breath of Life</t>
  </si>
  <si>
    <t>11/18/2018</t>
  </si>
  <si>
    <t>Cincinnati Museum Center</t>
  </si>
  <si>
    <t>Albuquerque Botanical Gardens River of Lights</t>
  </si>
  <si>
    <t>Fossil Thanksgiving Road Trip</t>
  </si>
  <si>
    <t>11/27/2018</t>
  </si>
  <si>
    <t>Smithsonian New mosasaurs fossil</t>
  </si>
  <si>
    <t>National Geographic Paleoart</t>
  </si>
  <si>
    <t>11/23/2018</t>
  </si>
  <si>
    <t>Philip J. Currie Dinosaur Museum</t>
  </si>
  <si>
    <t>11/24/2018</t>
  </si>
  <si>
    <t>South Korean Dino</t>
  </si>
  <si>
    <t>11/25/2018</t>
  </si>
  <si>
    <t>PaleoArt: Georges Cuvier and his Mastodon</t>
  </si>
  <si>
    <t>Mammoth Monday: If Tusks could Talk</t>
  </si>
  <si>
    <t>Grand Canyon's Oldest Vertabrate Fossils Found!</t>
  </si>
  <si>
    <t>Herbivores amongst Carnivores</t>
  </si>
  <si>
    <t>11/29/2018</t>
  </si>
  <si>
    <t>#TheropodThursday: T. Rex</t>
  </si>
  <si>
    <t>#TheropodThursday</t>
  </si>
  <si>
    <t>11/30/2018</t>
  </si>
  <si>
    <t>Scientist's mom saves the day!</t>
  </si>
  <si>
    <t>Dogo digs up Mammoth!</t>
  </si>
  <si>
    <t>PaleoArt: Othniel C. Marsh and his Triceratops</t>
  </si>
  <si>
    <t>Moscow Region’s mammoth discovery</t>
  </si>
  <si>
    <t>#Paleoart: Anasazisaurus horneri</t>
  </si>
  <si>
    <t>#Paleoartist</t>
  </si>
  <si>
    <t>Whale Wednesday: Fossil named after Burke Museum curator!</t>
  </si>
  <si>
    <t>#TheropodThursday: Mapusaurus roseae</t>
  </si>
  <si>
    <t>12/14/2018</t>
  </si>
  <si>
    <t>ND Fossil dig program expands next year!</t>
  </si>
  <si>
    <t>Paleo Society</t>
  </si>
  <si>
    <t>App Upload of the week: Jeanette Pirlo</t>
  </si>
  <si>
    <t>App Uploads</t>
  </si>
  <si>
    <t>PaleoArt: Richard Owen and his Gorgonops</t>
  </si>
  <si>
    <t>12/17/2018</t>
  </si>
  <si>
    <t>Museum Monday Field Museum in Chicago</t>
  </si>
  <si>
    <t>#Paleoart: Pengornis houi</t>
  </si>
  <si>
    <t>12/18/2018</t>
  </si>
  <si>
    <t>Gemstone turns out to be fossil of an unknown dinosaur.</t>
  </si>
  <si>
    <t>12/13/2018</t>
  </si>
  <si>
    <t>#TheropodThursday: Acrocanthosaurus atokensis</t>
  </si>
  <si>
    <t>#Paleontology Gift Idea guide intro post</t>
  </si>
  <si>
    <t>#PaleoGiftGuide</t>
  </si>
  <si>
    <t>#Paleontology Gift Idea #1</t>
  </si>
  <si>
    <t>App Upload of the week: Mackenzie Smith</t>
  </si>
  <si>
    <t>12/15/2018</t>
  </si>
  <si>
    <t>#Paleontology Gift Idea #2</t>
  </si>
  <si>
    <t>Dino Restoration behind the scenes</t>
  </si>
  <si>
    <t>12/16/2018</t>
  </si>
  <si>
    <t>#Paleontology Gift Idea #3</t>
  </si>
  <si>
    <t>#Paleontology Gift Idea #4</t>
  </si>
  <si>
    <t>Warm-blooded ichthyosaur?</t>
  </si>
  <si>
    <t>#Paleontology Gift Idea #5</t>
  </si>
  <si>
    <t>#Paleoart: Cryopterygius kristiansenae</t>
  </si>
  <si>
    <t>#Paleontology Gift Idea #6</t>
  </si>
  <si>
    <t>Happy Holidays from the FOSSIL Project Team!</t>
  </si>
  <si>
    <t>12/20/2018</t>
  </si>
  <si>
    <t>#Paleontology Gift Idea #7</t>
  </si>
  <si>
    <t>#TheropodThursday: Siats meekerorum</t>
  </si>
  <si>
    <t>Calling all High School Students!</t>
  </si>
  <si>
    <t>12/21/2018</t>
  </si>
  <si>
    <t>#Paleontology Gift Idea #8</t>
  </si>
  <si>
    <t>App Upload of the week: Gabe Santos</t>
  </si>
  <si>
    <t>12/22/2018</t>
  </si>
  <si>
    <t>#Paleontology Gift Idea #9</t>
  </si>
  <si>
    <t>Fossil Holly</t>
  </si>
  <si>
    <t>12/23/2018</t>
  </si>
  <si>
    <t>#Paleontology Gift Idea #10</t>
  </si>
  <si>
    <t>The bite of the Sabertooth</t>
  </si>
  <si>
    <t>12/24/2018</t>
  </si>
  <si>
    <t>Fossil Reindeer</t>
  </si>
  <si>
    <t>12/25/2018</t>
  </si>
  <si>
    <t>Ancient pig-nosed turtle skull discovered in North America</t>
  </si>
  <si>
    <t>New Dinosaur Species Discovered in Australia: Weewarrasaurus pobeni</t>
  </si>
  <si>
    <t>12/27/2018</t>
  </si>
  <si>
    <t>Mass Extinction Detectives</t>
  </si>
  <si>
    <t>#TheropodThursday: Pigeon</t>
  </si>
  <si>
    <t>12/28/2018</t>
  </si>
  <si>
    <t>Digital Museum</t>
  </si>
  <si>
    <t>App Upload of the week</t>
  </si>
  <si>
    <t>12/29/2018</t>
  </si>
  <si>
    <t>App Groups Video</t>
  </si>
  <si>
    <t>Eons Video Weird Triassic Animals</t>
  </si>
  <si>
    <t>12/30/2018</t>
  </si>
  <si>
    <t>African Fossils</t>
  </si>
  <si>
    <t>12/31/2018</t>
  </si>
  <si>
    <t>5 cool discoveries from the year</t>
  </si>
  <si>
    <t>Happy New Year!</t>
  </si>
  <si>
    <t>Ancient Hominin Diet</t>
  </si>
  <si>
    <t>The Cold Case Of The Triassic Phytosaurs</t>
  </si>
  <si>
    <t>FossilFriday Dino found in AZ</t>
  </si>
  <si>
    <t>1/14/2019</t>
  </si>
  <si>
    <t>Crane's Ginkgo Paper</t>
  </si>
  <si>
    <t>Promote NAPC Sessions &amp; workshop</t>
  </si>
  <si>
    <t>Dinosaur Museum gets local funding</t>
  </si>
  <si>
    <t>Newsletter: Featured Professional</t>
  </si>
  <si>
    <t>Newsletter: Winter</t>
  </si>
  <si>
    <t>Flying Reptile of the Jurassic</t>
  </si>
  <si>
    <t>1/15/2019</t>
  </si>
  <si>
    <t>Newsletter: Club</t>
  </si>
  <si>
    <t>Dino Graveyard: Photos of Dinosaur National Monument</t>
  </si>
  <si>
    <t>Newsletter: Featured Fossil</t>
  </si>
  <si>
    <t>1/17/2019</t>
  </si>
  <si>
    <t>Smithsonian's NMNH Job Opportunity</t>
  </si>
  <si>
    <t>1/18/2019</t>
  </si>
  <si>
    <t>Newsletter: Paleoartist</t>
  </si>
  <si>
    <t>1/22/2019</t>
  </si>
  <si>
    <t>Scientist Saturday: Vertebrate Paleontology</t>
  </si>
  <si>
    <t>1/13/2019</t>
  </si>
  <si>
    <t>myFOSSIL Mobile App International</t>
  </si>
  <si>
    <t>Dinosaur tracks Arkansas</t>
  </si>
  <si>
    <t>Cameroceras: The Ultimate Party Hat Wearer</t>
  </si>
  <si>
    <t>Newsletter: Upcoming Events</t>
  </si>
  <si>
    <t>myFOSSIL website video</t>
  </si>
  <si>
    <t>Blue Whales</t>
  </si>
  <si>
    <t>#MuseumSelfie FLMHN</t>
  </si>
  <si>
    <t>Apply to become a Paleontological Society Student Representative!</t>
  </si>
  <si>
    <t>1/24/2019</t>
  </si>
  <si>
    <t>Robot used to study how prehistoric lizards walked</t>
  </si>
  <si>
    <t>1/25/2019</t>
  </si>
  <si>
    <t>1/19/2019</t>
  </si>
  <si>
    <t>Newsletter: Last Post</t>
  </si>
  <si>
    <t>1/28/2019</t>
  </si>
  <si>
    <t xml:space="preserve">Darwin Day </t>
  </si>
  <si>
    <t>Dr. Mary Schweitzer video</t>
  </si>
  <si>
    <t>1/20/2019</t>
  </si>
  <si>
    <t>Reconstruction of the trilobite ancestral range</t>
  </si>
  <si>
    <t>PaleoArt: Johann Friedrich Blumenbach and his Megaloceros</t>
  </si>
  <si>
    <t>1/21/2019</t>
  </si>
  <si>
    <t>#MuseumMonday: Florida Museum</t>
  </si>
  <si>
    <t>Western Interior Paleontological Society Symposium</t>
  </si>
  <si>
    <t>Archaic Whale Was Top Predator in Eocene Oceans</t>
  </si>
  <si>
    <t xml:space="preserve">Bruce McFadden </t>
  </si>
  <si>
    <t>Bob the Triceratops is back on the market</t>
  </si>
  <si>
    <t>#FossilFriday Fossil Facts??</t>
  </si>
  <si>
    <t>1/26/2019</t>
  </si>
  <si>
    <t>Time Scavengers Resources</t>
  </si>
  <si>
    <t xml:space="preserve">Mobile App Bookworms </t>
  </si>
  <si>
    <t>1/27/2019</t>
  </si>
  <si>
    <t>PaleoArt: Barbara Rawdon-Hastings and her Diplocynodon</t>
  </si>
  <si>
    <t>#MuseumMonday: Denver Museum of Nature &amp; Science</t>
  </si>
  <si>
    <t>1/29/2019</t>
  </si>
  <si>
    <t>Fossil hunting in Brymbo's 300 Ma Forest</t>
  </si>
  <si>
    <t>Skull Of An Extinct Buffalo</t>
  </si>
  <si>
    <t>1/31/2019</t>
  </si>
  <si>
    <t>#TheropodThursday: Dippy the Dinosaur lands in Glasgow</t>
  </si>
  <si>
    <t>#FossilFriday</t>
  </si>
  <si>
    <t>Shark teeth and SUE the T. rex?</t>
  </si>
  <si>
    <t>PaleoArt: Peter Wilhelm Lund and his Smilodon</t>
  </si>
  <si>
    <t>Pregnant Plesiosaurs and Baby Bones</t>
  </si>
  <si>
    <t>Dinosaur exhibit opens at Springfield Science Museum</t>
  </si>
  <si>
    <t>Understanding how plants first bloomed with tiny fossil amoebas</t>
  </si>
  <si>
    <t>Could Evolution Ever Bring Back the Dinosaurs?</t>
  </si>
  <si>
    <t>2/14/2019</t>
  </si>
  <si>
    <t>Full-sized dinosaurs to life at Lauritzen Gardens</t>
  </si>
  <si>
    <t>2/16/2019</t>
  </si>
  <si>
    <t>Paleoartist Julius Csotonyi</t>
  </si>
  <si>
    <t>Destination page museum list help</t>
  </si>
  <si>
    <t>Cincinnati Museum Center Disability Efforts</t>
  </si>
  <si>
    <t>2/17/2019</t>
  </si>
  <si>
    <t>PaleoArt: Edmond Hebert and his Gastornis</t>
  </si>
  <si>
    <t>Team Shoutout: MJ</t>
  </si>
  <si>
    <t>2/18/2019</t>
  </si>
  <si>
    <t>South Korean Spider</t>
  </si>
  <si>
    <t>2/19/2019</t>
  </si>
  <si>
    <t>Meet Yoshi Maezumi, Paleoecologist</t>
  </si>
  <si>
    <t>Valentine's Post: Flower Poem</t>
  </si>
  <si>
    <t>2/21/2019</t>
  </si>
  <si>
    <t>Valentine's Post: Brontosaurus</t>
  </si>
  <si>
    <t>2/15/2019</t>
  </si>
  <si>
    <t>Meet the 'Antarctic king'</t>
  </si>
  <si>
    <t>2/25/2019</t>
  </si>
  <si>
    <t>Life during the Snowball Earth Phase</t>
  </si>
  <si>
    <t>PaleoArt: Lawrence Lambe and his Edmontosaurus</t>
  </si>
  <si>
    <t>Team Shoutout: Sam</t>
  </si>
  <si>
    <t>Oviraptorosaur found in Mongolia</t>
  </si>
  <si>
    <t>Inverloch's Flat Rocks search for prehistoric mammals</t>
  </si>
  <si>
    <t>Paleo Playlist</t>
  </si>
  <si>
    <t>2/28/2019</t>
  </si>
  <si>
    <t>2/22/2019</t>
  </si>
  <si>
    <t>Fossil Friday</t>
  </si>
  <si>
    <t>2/23/2019</t>
  </si>
  <si>
    <t>Tumbler Ridge looking for paleo assistant</t>
  </si>
  <si>
    <t>2/24/2019</t>
  </si>
  <si>
    <t>PaleoArt: Immanuel Walch and his Trilobites</t>
  </si>
  <si>
    <t>Giant dinosaur footprints saved from floods in Queensland</t>
  </si>
  <si>
    <t>2/26/2019</t>
  </si>
  <si>
    <t>The role of the rolling jaw in early mammals</t>
  </si>
  <si>
    <t>Meet the new dino, Zuul crurivastator</t>
  </si>
  <si>
    <t>3D Dino</t>
  </si>
  <si>
    <t>Fossilized Poo Changed Our View on Dinos</t>
  </si>
  <si>
    <t>Geologic Time Scale Definition</t>
  </si>
  <si>
    <t>PaleoArt: John Newberry and his Dunkleosteos</t>
  </si>
  <si>
    <t>Mammoth Monday: in Wisconsin</t>
  </si>
  <si>
    <t>Scientists Study Roadkill to Learn About Dinosaurs</t>
  </si>
  <si>
    <t>Destinations Promo Post</t>
  </si>
  <si>
    <t>Theropod Thursday: hollow bones and three-toed limbs</t>
  </si>
  <si>
    <t>3/14/2019</t>
  </si>
  <si>
    <t>10 Terrific Dinosaur Books for Adults</t>
  </si>
  <si>
    <t>3/17/2019</t>
  </si>
  <si>
    <t>Oldest Frog Relative Found</t>
  </si>
  <si>
    <t>PaleoArt: Ferenc Nopcsa and his Magyarosaurus</t>
  </si>
  <si>
    <t>Puffer Fish Mating Practices</t>
  </si>
  <si>
    <t>3/18/2019</t>
  </si>
  <si>
    <t>Meet Zhao Chuang</t>
  </si>
  <si>
    <t>3/19/2019</t>
  </si>
  <si>
    <t>Badass T-Rex Relative from China</t>
  </si>
  <si>
    <t>If dinosaurs had survived, they'd thrive</t>
  </si>
  <si>
    <t>3/21/2019</t>
  </si>
  <si>
    <t>3/15/2019</t>
  </si>
  <si>
    <t>Fossil Friday, definition of a fossil</t>
  </si>
  <si>
    <t>3/16/2019</t>
  </si>
  <si>
    <t>Meet this adorable ball of fluff! (Trex)</t>
  </si>
  <si>
    <t>Tracks found at Valley Forge</t>
  </si>
  <si>
    <t>LA Subway's purple-line treasure trove of Ice Age fossils</t>
  </si>
  <si>
    <t>Teenage T. rex was already chomping on prey</t>
  </si>
  <si>
    <t>Dinos at the Bronx Zoo</t>
  </si>
  <si>
    <t>27,000-Year-Old Tooth of Giant Ground Sloth</t>
  </si>
  <si>
    <t>3/22/2019</t>
  </si>
  <si>
    <t>Using orbital as stress ellipsoid</t>
  </si>
  <si>
    <t>3/23/2019</t>
  </si>
  <si>
    <t>Palm fossils of Tibet</t>
  </si>
  <si>
    <t>3/24/2019</t>
  </si>
  <si>
    <t>Paleobotany</t>
  </si>
  <si>
    <t>3/25/2019</t>
  </si>
  <si>
    <t>Mammoth on display in Japan</t>
  </si>
  <si>
    <t>3/26/2019</t>
  </si>
  <si>
    <t>Univeristy of Tubingen</t>
  </si>
  <si>
    <t>Marine fossils take shape in a College of Charleston lab</t>
  </si>
  <si>
    <t>Newsletter: Spring</t>
  </si>
  <si>
    <t>3/28/2019</t>
  </si>
  <si>
    <t>Newsletter: Paleo Primer Series</t>
  </si>
  <si>
    <t>3/29/2019</t>
  </si>
  <si>
    <t>What the world's oldest eggs reveal about dinosaur evolution</t>
  </si>
  <si>
    <t>3/30/2019</t>
  </si>
  <si>
    <t>3/31/2019</t>
  </si>
  <si>
    <t>Newsletter: Featured Paleoart</t>
  </si>
  <si>
    <t>Florida State Fossil</t>
  </si>
  <si>
    <t>Perception of Dinosaurs</t>
  </si>
  <si>
    <t>Newsletter: Featured Research</t>
  </si>
  <si>
    <t>Whale Barnacle</t>
  </si>
  <si>
    <t>Newsletter: FOSSIL Project Updates</t>
  </si>
  <si>
    <t>4/15/2019</t>
  </si>
  <si>
    <t>SE GSA #ThrowbackThursday</t>
  </si>
  <si>
    <t>Dinosaur-killing meteor</t>
  </si>
  <si>
    <t>Marine Fossil Help NHM of LA</t>
  </si>
  <si>
    <t>Colors on fossil organisms</t>
  </si>
  <si>
    <t>Newsletter: Outside the Specimen Box</t>
  </si>
  <si>
    <t>Spineless Sunday: Eurypterids</t>
  </si>
  <si>
    <t>Newsletter: Valentine's Day</t>
  </si>
  <si>
    <t>#MuseumMonday Mace Brown</t>
  </si>
  <si>
    <t>Fossil bird mama</t>
  </si>
  <si>
    <t>Mystery of the Mini Mammoths</t>
  </si>
  <si>
    <t>Scotty: World’s Biggest T-Rex</t>
  </si>
  <si>
    <t>4/19/2019</t>
  </si>
  <si>
    <t>Meet Skinny!</t>
  </si>
  <si>
    <t>4/13/2019</t>
  </si>
  <si>
    <t>500-million-year-old fossil site in China</t>
  </si>
  <si>
    <t>4/22/2019</t>
  </si>
  <si>
    <t>4/14/2019</t>
  </si>
  <si>
    <t>Dinosaur skin in South Korea</t>
  </si>
  <si>
    <t>Beagle with a Bone, a mammoth bone</t>
  </si>
  <si>
    <t>4/16/2019</t>
  </si>
  <si>
    <t>Taphonomy Tuesday</t>
  </si>
  <si>
    <t>4/23/2019</t>
  </si>
  <si>
    <t>Walking Whales from Peru</t>
  </si>
  <si>
    <t>4/18/2019</t>
  </si>
  <si>
    <t>Sabertooth Research</t>
  </si>
  <si>
    <t>4/25/2019</t>
  </si>
  <si>
    <t>Texas Fossils found During Great Depression</t>
  </si>
  <si>
    <t>4/26/2019</t>
  </si>
  <si>
    <t>4/20/2019</t>
  </si>
  <si>
    <t>Extinct Pig-Footed Bandicoot Discovered</t>
  </si>
  <si>
    <t>4/29/2019</t>
  </si>
  <si>
    <t>4/21/2019</t>
  </si>
  <si>
    <t>Fossil Photo Video</t>
  </si>
  <si>
    <t>New Name for an Old Dino</t>
  </si>
  <si>
    <t>Meet Cthulhu, a 430 Ma tentacle-clad fossil</t>
  </si>
  <si>
    <t>4/30/2019</t>
  </si>
  <si>
    <t>Paleontology on Michigan Avenue</t>
  </si>
  <si>
    <t>Stratigraphy</t>
  </si>
  <si>
    <t>Peabody Museum Position Open</t>
  </si>
  <si>
    <t>4/27/2019</t>
  </si>
  <si>
    <t>How to draw a T. rex!</t>
  </si>
  <si>
    <t>4/28/2019</t>
  </si>
  <si>
    <t>Utah Respect and Protect Youtube series</t>
  </si>
  <si>
    <t>New Mongolian dinosaur found in the Gobi Desert</t>
  </si>
  <si>
    <t>Dinosaurs of the Rocky Mountain West</t>
  </si>
  <si>
    <t>Pangea Repost</t>
  </si>
  <si>
    <t xml:space="preserve">- </t>
  </si>
  <si>
    <t>Summer Plans FOSSIL Promo</t>
  </si>
  <si>
    <t>Banana Teeth hypercarnivore</t>
  </si>
  <si>
    <t>Dinosaur Periods BBC Video</t>
  </si>
  <si>
    <t>5/17/2019</t>
  </si>
  <si>
    <t>Japan's largest dino skeleton restored as life-size replica</t>
  </si>
  <si>
    <t>Learn how to reconstruct the tree of life!</t>
  </si>
  <si>
    <t>Cuticle</t>
  </si>
  <si>
    <t>Reef Evolution</t>
  </si>
  <si>
    <t>Eleanor Mary Reid</t>
  </si>
  <si>
    <t>Digital Encyclopedia of Ancient Life</t>
  </si>
  <si>
    <t>Iowa Museum Education Resources</t>
  </si>
  <si>
    <t>Great Geology Bake off</t>
  </si>
  <si>
    <t>5/20/2019</t>
  </si>
  <si>
    <t>Mother's Day</t>
  </si>
  <si>
    <t>5/13/2019</t>
  </si>
  <si>
    <t>Florida Museum new croc exhibit</t>
  </si>
  <si>
    <t>5/14/2019</t>
  </si>
  <si>
    <t>Ancient coral reef in texas</t>
  </si>
  <si>
    <t>5/21/2019</t>
  </si>
  <si>
    <t>Trochodendraceae</t>
  </si>
  <si>
    <t>5/16/2019</t>
  </si>
  <si>
    <t>Fossils + Deformation</t>
  </si>
  <si>
    <t>5/23/2019</t>
  </si>
  <si>
    <t>PLOS paleo comm</t>
  </si>
  <si>
    <t>Conference on Fossil Resources</t>
  </si>
  <si>
    <t>Human family tree from Smithsonian</t>
  </si>
  <si>
    <t>3D models of dino tracsk</t>
  </si>
  <si>
    <t>Coelacanth skull</t>
  </si>
  <si>
    <t>Aurora Fossil Fest promo</t>
  </si>
  <si>
    <t>Virtual Collections</t>
  </si>
  <si>
    <t>5/24/2019</t>
  </si>
  <si>
    <t>PBS Eons Supervolcano video</t>
  </si>
  <si>
    <t>5/25/2019</t>
  </si>
  <si>
    <t>Stromatoporoids</t>
  </si>
  <si>
    <t>5/26/2019</t>
  </si>
  <si>
    <t>Precambrian Paleontology</t>
  </si>
  <si>
    <t>5/27/2019</t>
  </si>
  <si>
    <t>Dog museum</t>
  </si>
  <si>
    <t>5/28/2019</t>
  </si>
  <si>
    <t>Mobile App Promo</t>
  </si>
  <si>
    <t>Whale relatives</t>
  </si>
  <si>
    <t>5/30/2019</t>
  </si>
  <si>
    <t>Nature to you Loan Program: San Diego Natural History Museum</t>
  </si>
  <si>
    <t>5/31/2019</t>
  </si>
  <si>
    <t>Taeniopteris</t>
  </si>
  <si>
    <t>Gray Fossil Site</t>
  </si>
  <si>
    <t>Horst and Graben</t>
  </si>
  <si>
    <t>Ohio State Fish Fossil</t>
  </si>
  <si>
    <t>Neanderthal cousins</t>
  </si>
  <si>
    <t>Big old whale</t>
  </si>
  <si>
    <t>6/13/2019</t>
  </si>
  <si>
    <t>Dinosaur poop</t>
  </si>
  <si>
    <t>Tiny Tyrannosaur</t>
  </si>
  <si>
    <t>6/18/2019</t>
  </si>
  <si>
    <t>Whale of a Tale</t>
  </si>
  <si>
    <t>Map of earth</t>
  </si>
  <si>
    <t>ROBO-DINOSAUR</t>
  </si>
  <si>
    <t>Dino With Bat-Like Wings</t>
  </si>
  <si>
    <t>Deep Time Fellowship</t>
  </si>
  <si>
    <t>Turtles are weird</t>
  </si>
  <si>
    <t>6/21/2019</t>
  </si>
  <si>
    <t>6/14/2019</t>
  </si>
  <si>
    <t>Follow Friday</t>
  </si>
  <si>
    <t>6/15/2019</t>
  </si>
  <si>
    <t>Hungry for Fruit?</t>
  </si>
  <si>
    <t>6/23/2019</t>
  </si>
  <si>
    <t>6/16/2019</t>
  </si>
  <si>
    <t>NAPC Symposia</t>
  </si>
  <si>
    <t>6/17/2019</t>
  </si>
  <si>
    <t>Volcanos</t>
  </si>
  <si>
    <t>6/20/2019</t>
  </si>
  <si>
    <t>6/27/2019</t>
  </si>
  <si>
    <t>Homo ancestor</t>
  </si>
  <si>
    <t>6/28/2019</t>
  </si>
  <si>
    <t>6/22/2019</t>
  </si>
  <si>
    <t>Birds v dinosaurs</t>
  </si>
  <si>
    <t>Croc death rolls</t>
  </si>
  <si>
    <t>6/24/2019</t>
  </si>
  <si>
    <t>Museum Comes To Life Day</t>
  </si>
  <si>
    <t>6/25/2019</t>
  </si>
  <si>
    <t>National Catfish Day</t>
  </si>
  <si>
    <t>Return to the sea, get huge, beat cancer</t>
  </si>
  <si>
    <t>skink face</t>
  </si>
  <si>
    <t>Frog Pelvis</t>
  </si>
  <si>
    <t>6/29/2019</t>
  </si>
  <si>
    <t>squid amber</t>
  </si>
  <si>
    <t>6/30/2019</t>
  </si>
  <si>
    <t>Descendants’ Day</t>
  </si>
  <si>
    <t>Beginning of the 123 Campaign</t>
  </si>
  <si>
    <t>1: Tree of life</t>
  </si>
  <si>
    <t>Ethiopian Dig Expedition</t>
  </si>
  <si>
    <t>2: Rows of plates down Stegosaurus' back</t>
  </si>
  <si>
    <t>Smithsonian’s Hall of Fossils</t>
  </si>
  <si>
    <t>Welcome to the new eMuseum</t>
  </si>
  <si>
    <t>3: Lobes in a trilobite</t>
  </si>
  <si>
    <t>Family friendly fossil dig in WA</t>
  </si>
  <si>
    <t>eMuseum: Upload Process ADD VIDEO LINK!</t>
  </si>
  <si>
    <t>New Dino species in Opal</t>
  </si>
  <si>
    <t>Matthew Carrano</t>
  </si>
  <si>
    <t>7/18/2019</t>
  </si>
  <si>
    <t>4: Wings on a Microraptor</t>
  </si>
  <si>
    <t>7/13/2019</t>
  </si>
  <si>
    <t>eMuseum: Geochronology</t>
  </si>
  <si>
    <t>7/14/2019</t>
  </si>
  <si>
    <t>Repost: The Bearded Lady Project</t>
  </si>
  <si>
    <t>7/15/2019</t>
  </si>
  <si>
    <t>The Nation’s T. rex</t>
  </si>
  <si>
    <t>7/16/2019</t>
  </si>
  <si>
    <t>5: Mass extinctions</t>
  </si>
  <si>
    <t>Museum Specialist Opportunity</t>
  </si>
  <si>
    <t>6: Six Periods in the Paleozoic</t>
  </si>
  <si>
    <t>7/19/2019</t>
  </si>
  <si>
    <t>Fossil 'sea monster'</t>
  </si>
  <si>
    <t>7/20/2019</t>
  </si>
  <si>
    <t>eMuseum: Lithostratigraphy</t>
  </si>
  <si>
    <t>7/21/2019</t>
  </si>
  <si>
    <t>Repost: Permian-Triassic extinction</t>
  </si>
  <si>
    <t>7/22/2019</t>
  </si>
  <si>
    <t>myFOSSSIL Destinations</t>
  </si>
  <si>
    <t>7/23/2019</t>
  </si>
  <si>
    <t>Dinosaur tracks gifted to Amherst College</t>
  </si>
  <si>
    <t>7: Continents (modern)</t>
  </si>
  <si>
    <t>7/25/2019</t>
  </si>
  <si>
    <t>7/26/2019</t>
  </si>
  <si>
    <t>7/28/2019</t>
  </si>
  <si>
    <t>7/29/2019</t>
  </si>
  <si>
    <t>7/30/2019</t>
  </si>
  <si>
    <t>Story #</t>
  </si>
  <si>
    <t>Date</t>
  </si>
  <si>
    <t># of Slides</t>
  </si>
  <si>
    <t>Reach First Slide</t>
  </si>
  <si>
    <t>Reach Last Slide</t>
  </si>
  <si>
    <t>Retention %</t>
  </si>
  <si>
    <t>Engagements (comments, votes, etc.)</t>
  </si>
  <si>
    <t>Engagement Tool</t>
  </si>
  <si>
    <t>Engagement Slide Reach</t>
  </si>
  <si>
    <t>Engagement % (# engagements/no reach engagement slide)</t>
  </si>
  <si>
    <t>DMs</t>
  </si>
  <si>
    <t xml:space="preserve">  </t>
  </si>
  <si>
    <t>Collections Tour</t>
  </si>
  <si>
    <t>NM Isaac Post</t>
  </si>
  <si>
    <t>Toothy Tuesday Mammoth vs. Mastodon</t>
  </si>
  <si>
    <t>Questions</t>
  </si>
  <si>
    <t>Toothy Tuesday Evolution of Jaws</t>
  </si>
  <si>
    <t>Geo Time through the workday</t>
  </si>
  <si>
    <t>Gorden Hubbell collection</t>
  </si>
  <si>
    <t xml:space="preserve">Paleobotany </t>
  </si>
  <si>
    <t>Toothy Tuesday Horse Teeth</t>
  </si>
  <si>
    <t>Slider</t>
  </si>
  <si>
    <t>International Cat Day</t>
  </si>
  <si>
    <t>Toothy... Saturday?</t>
  </si>
  <si>
    <t>8/14/2018</t>
  </si>
  <si>
    <t>Toothy Tuesday Tapir Teeth</t>
  </si>
  <si>
    <t>24/0</t>
  </si>
  <si>
    <t>Poll/Questions</t>
  </si>
  <si>
    <t>110/73</t>
  </si>
  <si>
    <t>0.21/0</t>
  </si>
  <si>
    <t>8/17/2018</t>
  </si>
  <si>
    <t>Creature Feature Atopodentatus</t>
  </si>
  <si>
    <t>Slider/Question</t>
  </si>
  <si>
    <t>95/81</t>
  </si>
  <si>
    <t>.095/.074</t>
  </si>
  <si>
    <t>8/23/2018</t>
  </si>
  <si>
    <t>Check It Out: Curator Story</t>
  </si>
  <si>
    <t>8/24/2018</t>
  </si>
  <si>
    <t>Creature Feature: Opabinia</t>
  </si>
  <si>
    <t>17/0</t>
  </si>
  <si>
    <t>84/76</t>
  </si>
  <si>
    <t>.2/0</t>
  </si>
  <si>
    <t>8/26/2018</t>
  </si>
  <si>
    <t>International Dog Day</t>
  </si>
  <si>
    <t>Poll</t>
  </si>
  <si>
    <t>8/29/2018</t>
  </si>
  <si>
    <t>WOW: Stratigraphy</t>
  </si>
  <si>
    <t>8/31/2018</t>
  </si>
  <si>
    <t>Creature Feature: Jaekelopterus</t>
  </si>
  <si>
    <t>WOW: Geochronology</t>
  </si>
  <si>
    <t>Creature Feature: Amargasaurus</t>
  </si>
  <si>
    <t>Scribble Sunday: Trilobite</t>
  </si>
  <si>
    <t>Send In</t>
  </si>
  <si>
    <t>WOW: Taphonomy (+Where prompt)</t>
  </si>
  <si>
    <t>9/13/2018</t>
  </si>
  <si>
    <t>Where Wednesday Reminder</t>
  </si>
  <si>
    <t>9/14/2018</t>
  </si>
  <si>
    <t>Creature Feature: Arthropleura</t>
  </si>
  <si>
    <t>9/15/2018</t>
  </si>
  <si>
    <t>Viva Museum (Not Sam)</t>
  </si>
  <si>
    <t>9/16/2018</t>
  </si>
  <si>
    <t>Scribble Sunday: T. rex</t>
  </si>
  <si>
    <t>9/18/2018</t>
  </si>
  <si>
    <t>WOW/TT: Phylogenetics</t>
  </si>
  <si>
    <t>9/19/2018</t>
  </si>
  <si>
    <t>WhereWednesday</t>
  </si>
  <si>
    <t>18/0</t>
  </si>
  <si>
    <t>84/81</t>
  </si>
  <si>
    <t>.214/0</t>
  </si>
  <si>
    <t>9/21/2018</t>
  </si>
  <si>
    <t>Creature Feature: Inostrancevia</t>
  </si>
  <si>
    <t>9/23/2018</t>
  </si>
  <si>
    <t>Q: What's Your Favorite Fossil</t>
  </si>
  <si>
    <t>9/26/2018</t>
  </si>
  <si>
    <t>WOW: Community Science</t>
  </si>
  <si>
    <t>9/27/2018</t>
  </si>
  <si>
    <t>LA museum tours</t>
  </si>
  <si>
    <t>9/28/2018</t>
  </si>
  <si>
    <t>Creature Feature: Paraceratherium</t>
  </si>
  <si>
    <t>9/29/2018</t>
  </si>
  <si>
    <t>Permian Monsters</t>
  </si>
  <si>
    <t>TT: Dentition</t>
  </si>
  <si>
    <t>WOW: Ichnofossil</t>
  </si>
  <si>
    <t>Creature Feature: Hallucigenia</t>
  </si>
  <si>
    <t>Poll (Quiz)</t>
  </si>
  <si>
    <t xml:space="preserve">Sunday Scribble: Inktober </t>
  </si>
  <si>
    <t>Send in</t>
  </si>
  <si>
    <t>Toothy Tuesday: Terminology</t>
  </si>
  <si>
    <t>WOW: Tomography</t>
  </si>
  <si>
    <t>10/13/18</t>
  </si>
  <si>
    <t>Creature Feature: Diplocaulus</t>
  </si>
  <si>
    <t>10/17/18</t>
  </si>
  <si>
    <t xml:space="preserve">WOW: NFD </t>
  </si>
  <si>
    <t>10/18/18</t>
  </si>
  <si>
    <t>Isaac: Masters Thesis</t>
  </si>
  <si>
    <t>10/19/18</t>
  </si>
  <si>
    <t>CF: Supercroc</t>
  </si>
  <si>
    <t>10/20/18</t>
  </si>
  <si>
    <t>Isaac: SVP - Bruce</t>
  </si>
  <si>
    <t>10/24/18</t>
  </si>
  <si>
    <t>WOW: Matrix</t>
  </si>
  <si>
    <t>10/26/18</t>
  </si>
  <si>
    <t>CF: Dunkleosteus</t>
  </si>
  <si>
    <t>10/28/18</t>
  </si>
  <si>
    <t>Strat Sunday</t>
  </si>
  <si>
    <t>10/30/18</t>
  </si>
  <si>
    <t>Bivalve Teeth</t>
  </si>
  <si>
    <t>10/31/18</t>
  </si>
  <si>
    <t>Answer box</t>
  </si>
  <si>
    <t>CF: Hell Pig</t>
  </si>
  <si>
    <t>Field Museum Crinoids</t>
  </si>
  <si>
    <t>Scale Cards</t>
  </si>
  <si>
    <t>GSA: Whiteboards</t>
  </si>
  <si>
    <t>Icthyosaur</t>
  </si>
  <si>
    <t>11/14/18</t>
  </si>
  <si>
    <t>WOW: Microfossil</t>
  </si>
  <si>
    <t>Tools of the Trade: Screwdriver</t>
  </si>
  <si>
    <t>F5F</t>
  </si>
  <si>
    <t>Show and Tell Saturday</t>
  </si>
  <si>
    <t>Spineless Sunday Intro</t>
  </si>
  <si>
    <t>Paleoparadox Share: (Not Sam)</t>
  </si>
  <si>
    <t>WOW: Evolution</t>
  </si>
  <si>
    <t>Poll/Quiz</t>
  </si>
  <si>
    <t>11/22/18</t>
  </si>
  <si>
    <t>Thanksgiving Story</t>
  </si>
  <si>
    <t>11/23/18</t>
  </si>
  <si>
    <t>11/24/18</t>
  </si>
  <si>
    <t>Caturday</t>
  </si>
  <si>
    <t>11/25/18</t>
  </si>
  <si>
    <t>Spineless Sunday: Ediacara</t>
  </si>
  <si>
    <t>11/26/18</t>
  </si>
  <si>
    <t>Museum Monday: Send in!</t>
  </si>
  <si>
    <t>2 (Jen + Sam)</t>
  </si>
  <si>
    <t>Type in box</t>
  </si>
  <si>
    <t>WOW: Paleopalynology</t>
  </si>
  <si>
    <t>Theropod Thursday!</t>
  </si>
  <si>
    <t>Dog Facts</t>
  </si>
  <si>
    <t>Bivalve Dentition</t>
  </si>
  <si>
    <t>Tools of the Trade: Jacket</t>
  </si>
  <si>
    <t>WOW: Diagenesis</t>
  </si>
  <si>
    <t>Spineless Sunday: Coccolithophores</t>
  </si>
  <si>
    <t>Mineral Mini-Series 1</t>
  </si>
  <si>
    <t>Min Min Series 2</t>
  </si>
  <si>
    <t>Min Min Series 3</t>
  </si>
  <si>
    <t>Min Min Series 4</t>
  </si>
  <si>
    <t>Min Min Series 5</t>
  </si>
  <si>
    <t>Scribble Time</t>
  </si>
  <si>
    <t>Ice Age 1</t>
  </si>
  <si>
    <t>Ice Age 2</t>
  </si>
  <si>
    <t>Ice Age 3</t>
  </si>
  <si>
    <t>Gifts!</t>
  </si>
  <si>
    <t>1 (+3)</t>
  </si>
  <si>
    <t>Limestone</t>
  </si>
  <si>
    <t>Fave Discovery of 2018</t>
  </si>
  <si>
    <t>1(+5)</t>
  </si>
  <si>
    <t>TT: Echinoid Teeth</t>
  </si>
  <si>
    <t>WOW: Biota</t>
  </si>
  <si>
    <t>Tools of the Trade: Rock Hammer</t>
  </si>
  <si>
    <t>New Years Resolutions</t>
  </si>
  <si>
    <t>3 (+4)</t>
  </si>
  <si>
    <t>Spineless Sunday: Chitons</t>
  </si>
  <si>
    <t>Quiz/Poll</t>
  </si>
  <si>
    <t>Toothy Tuesday: Baleen</t>
  </si>
  <si>
    <t>WOW: Paleoecology</t>
  </si>
  <si>
    <t>Tools of the Trade</t>
  </si>
  <si>
    <t>Send-in</t>
  </si>
  <si>
    <t>Spineless Sunday</t>
  </si>
  <si>
    <t>TT: Serrations</t>
  </si>
  <si>
    <t>Notes: #Biology 3rd slide: 287, #fossils 4th slide 314 (+197), #dinosaur 6th 206 (+91)</t>
  </si>
  <si>
    <t>WOW: Mutation</t>
  </si>
  <si>
    <t>41/49</t>
  </si>
  <si>
    <t>120/112</t>
  </si>
  <si>
    <t>.34/.43</t>
  </si>
  <si>
    <t>Spineless Sunday: Agnostid</t>
  </si>
  <si>
    <t>WOW: Scansorial</t>
  </si>
  <si>
    <t>answer box</t>
  </si>
  <si>
    <t>Spineless Sunday: Nipponites</t>
  </si>
  <si>
    <t>Guest Post</t>
  </si>
  <si>
    <t>WOW: Chelicerae</t>
  </si>
  <si>
    <t>Tools of the Trade: Scale</t>
  </si>
  <si>
    <t>WOW: Lagerstatte</t>
  </si>
  <si>
    <t>Museum Monday (Guest)</t>
  </si>
  <si>
    <t>TT: Anomalocaris</t>
  </si>
  <si>
    <t>Happy Valentine's Day: Spatangoids</t>
  </si>
  <si>
    <t>WOW: Bauplans</t>
  </si>
  <si>
    <t>Tools of the Trade Thursday: Music</t>
  </si>
  <si>
    <t>Spineless Sunday: Belemnites</t>
  </si>
  <si>
    <t>Send in pics to Gabe!</t>
  </si>
  <si>
    <t>WOW: Shale</t>
  </si>
  <si>
    <t>Show and Tell!</t>
  </si>
  <si>
    <t>Spineless Sunday: Ophiuroids</t>
  </si>
  <si>
    <t>Time Scavengers (Not Sam)</t>
  </si>
  <si>
    <t>Show and Tell: Favorite prehistoric animal</t>
  </si>
  <si>
    <t>WOW: Paleopathology</t>
  </si>
  <si>
    <t>Spineless Sunday: Bryozoans</t>
  </si>
  <si>
    <t>Liveposting GSA SE: Thursday</t>
  </si>
  <si>
    <t>Liveposting GSA SE: Friday</t>
  </si>
  <si>
    <t>Paleobotany (Not Sam)</t>
  </si>
  <si>
    <t>Spineless Monday: Ophiocistioid</t>
  </si>
  <si>
    <t>Toothy Tuesday: Tusked Salmon</t>
  </si>
  <si>
    <t>AWG: Field Camp</t>
  </si>
  <si>
    <t>Saturday Jokes: T. wrecks</t>
  </si>
  <si>
    <t>WOW: Unconformity</t>
  </si>
  <si>
    <t>Text Maximo</t>
  </si>
  <si>
    <t>Coelacanths</t>
  </si>
  <si>
    <t>Mary Anning</t>
  </si>
  <si>
    <t>Motivation Monday: George Gaylord Simpson</t>
  </si>
  <si>
    <t>WOW: Nektonic</t>
  </si>
  <si>
    <t>F5F: Digitization Workshop</t>
  </si>
  <si>
    <t>Spineless Sunday: Graptolites</t>
  </si>
  <si>
    <t>Toothy Tuesday: Manateeth</t>
  </si>
  <si>
    <t>Tools of the Trade: Ziplocs</t>
  </si>
  <si>
    <t>Shark Week: O/S</t>
  </si>
  <si>
    <t>Shark Week: D</t>
  </si>
  <si>
    <t>Shark Week: C</t>
  </si>
  <si>
    <t>Shark Week: P</t>
  </si>
  <si>
    <t>Shark Week: T/J</t>
  </si>
  <si>
    <t>Shark Week: Ceno</t>
  </si>
  <si>
    <t>Shark Week: Modern</t>
  </si>
  <si>
    <t>Smithsonian Guest Post (MJ)</t>
  </si>
  <si>
    <t>Trilobite Tuesday: Anatomy</t>
  </si>
  <si>
    <t>Sclerochronology</t>
  </si>
  <si>
    <t>Mesozoic Monday: Pteranodon</t>
  </si>
  <si>
    <t>WOW: Paleogeography</t>
  </si>
  <si>
    <t>8/18/2019</t>
  </si>
  <si>
    <t>Spineless Sunday: Meganeura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</si>
</sst>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yy"/>
    <numFmt numFmtId="165" formatCode="dd/mm/yyyy"/>
    <numFmt numFmtId="166" formatCode="d/m"/>
    <numFmt numFmtId="167" formatCode="dd/mm/yy"/>
    <numFmt numFmtId="168" formatCode="d/m/yy"/>
  </numFmts>
  <fonts count="8" x14ac:knownFonts="1">
    <font>
      <sz val="10"/>
      <color rgb="FF000000"/>
      <name val="Arial"/>
    </font>
    <font>
      <b/>
      <sz val="10"/>
      <name val="Arial"/>
    </font>
    <font>
      <b/>
      <sz val="10"/>
      <color rgb="FF000000"/>
      <name val="Arial"/>
    </font>
    <font>
      <sz val="10"/>
      <name val="Arial"/>
    </font>
    <font>
      <sz val="10"/>
      <color rgb="FFFF0000"/>
      <name val="Arial"/>
    </font>
    <font>
      <sz val="10"/>
      <color rgb="FF000000"/>
      <name val="Arial"/>
    </font>
    <font>
      <sz val="10"/>
      <name val="Arial"/>
    </font>
    <font>
      <sz val="10"/>
      <color rgb="FF000000"/>
      <name val="Arial"/>
    </font>
  </fonts>
  <fills count="25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B7B7B7"/>
        <bgColor rgb="FFB7B7B7"/>
      </patternFill>
    </fill>
    <fill>
      <patternFill patternType="solid">
        <fgColor rgb="FF9EC3B1"/>
        <bgColor rgb="FF9EC3B1"/>
      </patternFill>
    </fill>
    <fill>
      <patternFill patternType="solid">
        <fgColor rgb="FFF3F3F3"/>
        <bgColor rgb="FFF3F3F3"/>
      </patternFill>
    </fill>
    <fill>
      <patternFill patternType="solid">
        <fgColor rgb="FFD7EAB7"/>
        <bgColor rgb="FFD7EAB7"/>
      </patternFill>
    </fill>
    <fill>
      <patternFill patternType="solid">
        <fgColor rgb="FFD9D9D9"/>
        <bgColor rgb="FFD9D9D9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  <fill>
      <patternFill patternType="solid">
        <fgColor rgb="FFD5A6BD"/>
        <bgColor rgb="FFD5A6BD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B7E1CD"/>
        <bgColor rgb="FFB7E1CD"/>
      </patternFill>
    </fill>
    <fill>
      <patternFill patternType="solid">
        <fgColor rgb="FFC27BA0"/>
        <bgColor rgb="FFC27BA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 applyFont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0" borderId="0" xfId="0" applyFont="1" applyAlignme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right"/>
    </xf>
    <xf numFmtId="0" fontId="3" fillId="4" borderId="0" xfId="0" applyFont="1" applyFill="1" applyAlignment="1">
      <alignment horizontal="right"/>
    </xf>
    <xf numFmtId="0" fontId="3" fillId="5" borderId="0" xfId="0" applyFont="1" applyFill="1" applyAlignment="1">
      <alignment horizontal="right"/>
    </xf>
    <xf numFmtId="0" fontId="3" fillId="6" borderId="0" xfId="0" applyFont="1" applyFill="1" applyAlignment="1">
      <alignment horizontal="right"/>
    </xf>
    <xf numFmtId="0" fontId="3" fillId="7" borderId="0" xfId="0" applyFont="1" applyFill="1" applyAlignment="1">
      <alignment horizontal="right"/>
    </xf>
    <xf numFmtId="0" fontId="3" fillId="0" borderId="0" xfId="0" applyFont="1" applyAlignment="1">
      <alignment horizontal="left"/>
    </xf>
    <xf numFmtId="0" fontId="3" fillId="8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right"/>
    </xf>
    <xf numFmtId="0" fontId="3" fillId="4" borderId="0" xfId="0" applyFont="1" applyFill="1" applyAlignment="1">
      <alignment horizontal="right"/>
    </xf>
    <xf numFmtId="0" fontId="3" fillId="5" borderId="0" xfId="0" applyFont="1" applyFill="1" applyAlignment="1">
      <alignment horizontal="right"/>
    </xf>
    <xf numFmtId="0" fontId="3" fillId="6" borderId="0" xfId="0" applyFont="1" applyFill="1" applyAlignment="1">
      <alignment horizontal="right"/>
    </xf>
    <xf numFmtId="0" fontId="4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3" fillId="7" borderId="0" xfId="0" applyFont="1" applyFill="1" applyAlignment="1">
      <alignment horizontal="right"/>
    </xf>
    <xf numFmtId="164" fontId="4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left"/>
    </xf>
    <xf numFmtId="0" fontId="5" fillId="9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0" fontId="5" fillId="9" borderId="0" xfId="0" applyFont="1" applyFill="1" applyAlignment="1">
      <alignment horizontal="right"/>
    </xf>
    <xf numFmtId="164" fontId="5" fillId="9" borderId="0" xfId="0" applyNumberFormat="1" applyFont="1" applyFill="1" applyAlignment="1">
      <alignment horizontal="left"/>
    </xf>
    <xf numFmtId="0" fontId="6" fillId="0" borderId="0" xfId="0" applyFont="1" applyAlignment="1">
      <alignment horizontal="right"/>
    </xf>
    <xf numFmtId="0" fontId="6" fillId="5" borderId="0" xfId="0" applyFont="1" applyFill="1" applyAlignment="1">
      <alignment horizontal="right"/>
    </xf>
    <xf numFmtId="0" fontId="3" fillId="10" borderId="0" xfId="0" applyFont="1" applyFill="1" applyAlignment="1">
      <alignment horizontal="right"/>
    </xf>
    <xf numFmtId="0" fontId="3" fillId="10" borderId="0" xfId="0" applyFont="1" applyFill="1" applyAlignment="1">
      <alignment horizontal="left"/>
    </xf>
    <xf numFmtId="3" fontId="3" fillId="0" borderId="0" xfId="0" applyNumberFormat="1" applyFont="1" applyAlignment="1">
      <alignment horizontal="right"/>
    </xf>
    <xf numFmtId="3" fontId="3" fillId="4" borderId="0" xfId="0" applyNumberFormat="1" applyFont="1" applyFill="1" applyAlignment="1">
      <alignment horizontal="right"/>
    </xf>
    <xf numFmtId="3" fontId="3" fillId="5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3" fillId="5" borderId="0" xfId="0" applyNumberFormat="1" applyFont="1" applyFill="1" applyAlignment="1">
      <alignment horizontal="right"/>
    </xf>
    <xf numFmtId="0" fontId="3" fillId="10" borderId="0" xfId="0" applyFont="1" applyFill="1"/>
    <xf numFmtId="0" fontId="3" fillId="10" borderId="0" xfId="0" applyFont="1" applyFill="1" applyAlignment="1"/>
    <xf numFmtId="0" fontId="3" fillId="10" borderId="0" xfId="0" applyFont="1" applyFill="1" applyAlignment="1">
      <alignment horizontal="left"/>
    </xf>
    <xf numFmtId="0" fontId="3" fillId="10" borderId="0" xfId="0" applyFont="1" applyFill="1" applyAlignment="1">
      <alignment horizontal="right"/>
    </xf>
    <xf numFmtId="0" fontId="1" fillId="11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3" fillId="11" borderId="0" xfId="0" applyFont="1" applyFill="1" applyAlignment="1">
      <alignment horizontal="left"/>
    </xf>
    <xf numFmtId="0" fontId="3" fillId="12" borderId="0" xfId="0" applyFont="1" applyFill="1" applyAlignment="1">
      <alignment horizontal="right"/>
    </xf>
    <xf numFmtId="0" fontId="3" fillId="13" borderId="0" xfId="0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13" borderId="0" xfId="0" applyFont="1" applyFill="1" applyAlignment="1">
      <alignment horizontal="left"/>
    </xf>
    <xf numFmtId="0" fontId="6" fillId="0" borderId="0" xfId="0" applyFont="1" applyAlignment="1"/>
    <xf numFmtId="165" fontId="3" fillId="12" borderId="0" xfId="0" applyNumberFormat="1" applyFont="1" applyFill="1" applyAlignment="1">
      <alignment horizontal="right"/>
    </xf>
    <xf numFmtId="164" fontId="3" fillId="12" borderId="0" xfId="0" applyNumberFormat="1" applyFont="1" applyFill="1" applyAlignment="1">
      <alignment horizontal="right"/>
    </xf>
    <xf numFmtId="0" fontId="5" fillId="0" borderId="0" xfId="0" applyFont="1" applyAlignment="1"/>
    <xf numFmtId="0" fontId="3" fillId="0" borderId="0" xfId="0" applyFont="1" applyAlignment="1">
      <alignment horizontal="left"/>
    </xf>
    <xf numFmtId="0" fontId="3" fillId="4" borderId="0" xfId="0" applyFont="1" applyFill="1" applyAlignment="1">
      <alignment horizontal="left"/>
    </xf>
    <xf numFmtId="167" fontId="3" fillId="12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left"/>
    </xf>
    <xf numFmtId="164" fontId="3" fillId="0" borderId="0" xfId="0" applyNumberFormat="1" applyFont="1" applyAlignment="1">
      <alignment horizontal="right"/>
    </xf>
    <xf numFmtId="168" fontId="3" fillId="12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3" fillId="14" borderId="0" xfId="0" applyFont="1" applyFill="1" applyAlignment="1">
      <alignment horizontal="left"/>
    </xf>
    <xf numFmtId="0" fontId="6" fillId="0" borderId="0" xfId="0" applyFont="1" applyAlignment="1"/>
    <xf numFmtId="164" fontId="7" fillId="0" borderId="0" xfId="0" applyNumberFormat="1" applyFont="1" applyAlignment="1">
      <alignment horizontal="right"/>
    </xf>
    <xf numFmtId="165" fontId="5" fillId="12" borderId="0" xfId="0" applyNumberFormat="1" applyFont="1" applyFill="1" applyAlignment="1">
      <alignment horizontal="right"/>
    </xf>
    <xf numFmtId="0" fontId="6" fillId="6" borderId="0" xfId="0" applyFont="1" applyFill="1" applyAlignment="1">
      <alignment horizontal="right"/>
    </xf>
    <xf numFmtId="0" fontId="6" fillId="15" borderId="0" xfId="0" applyFont="1" applyFill="1" applyAlignment="1">
      <alignment horizontal="right"/>
    </xf>
    <xf numFmtId="0" fontId="6" fillId="6" borderId="0" xfId="0" applyFont="1" applyFill="1" applyAlignment="1"/>
    <xf numFmtId="0" fontId="6" fillId="6" borderId="0" xfId="0" applyFont="1" applyFill="1" applyAlignment="1"/>
    <xf numFmtId="0" fontId="6" fillId="12" borderId="0" xfId="0" applyFont="1" applyFill="1" applyAlignment="1">
      <alignment horizontal="right"/>
    </xf>
    <xf numFmtId="0" fontId="6" fillId="13" borderId="0" xfId="0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0" fontId="5" fillId="9" borderId="0" xfId="0" applyFont="1" applyFill="1" applyAlignment="1"/>
    <xf numFmtId="0" fontId="5" fillId="16" borderId="0" xfId="0" applyFont="1" applyFill="1" applyAlignment="1"/>
    <xf numFmtId="165" fontId="5" fillId="9" borderId="0" xfId="0" applyNumberFormat="1" applyFont="1" applyFill="1" applyAlignment="1">
      <alignment horizontal="right"/>
    </xf>
    <xf numFmtId="0" fontId="6" fillId="0" borderId="0" xfId="0" applyFont="1" applyAlignment="1"/>
    <xf numFmtId="165" fontId="6" fillId="12" borderId="0" xfId="0" applyNumberFormat="1" applyFont="1" applyFill="1" applyAlignment="1">
      <alignment horizontal="right"/>
    </xf>
    <xf numFmtId="0" fontId="5" fillId="9" borderId="0" xfId="0" applyFont="1" applyFill="1" applyAlignment="1">
      <alignment horizontal="right"/>
    </xf>
    <xf numFmtId="165" fontId="5" fillId="12" borderId="0" xfId="0" applyNumberFormat="1" applyFont="1" applyFill="1" applyAlignment="1">
      <alignment horizontal="right"/>
    </xf>
    <xf numFmtId="0" fontId="5" fillId="12" borderId="0" xfId="0" applyFont="1" applyFill="1" applyAlignment="1">
      <alignment horizontal="right"/>
    </xf>
    <xf numFmtId="0" fontId="5" fillId="13" borderId="0" xfId="0" applyFont="1" applyFill="1" applyAlignment="1"/>
    <xf numFmtId="0" fontId="6" fillId="7" borderId="0" xfId="0" applyFont="1" applyFill="1" applyAlignment="1"/>
    <xf numFmtId="0" fontId="6" fillId="13" borderId="0" xfId="0" applyFont="1" applyFill="1" applyAlignment="1">
      <alignment horizontal="right"/>
    </xf>
    <xf numFmtId="0" fontId="5" fillId="9" borderId="0" xfId="0" applyFont="1" applyFill="1" applyAlignment="1">
      <alignment horizontal="right"/>
    </xf>
    <xf numFmtId="0" fontId="6" fillId="17" borderId="0" xfId="0" applyFont="1" applyFill="1" applyAlignment="1"/>
    <xf numFmtId="0" fontId="6" fillId="3" borderId="0" xfId="0" applyFont="1" applyFill="1" applyAlignment="1"/>
    <xf numFmtId="0" fontId="5" fillId="10" borderId="0" xfId="0" applyFont="1" applyFill="1" applyAlignment="1"/>
    <xf numFmtId="0" fontId="6" fillId="0" borderId="0" xfId="0" quotePrefix="1" applyFont="1" applyAlignment="1"/>
    <xf numFmtId="164" fontId="6" fillId="12" borderId="0" xfId="0" applyNumberFormat="1" applyFont="1" applyFill="1" applyAlignment="1">
      <alignment horizontal="right"/>
    </xf>
    <xf numFmtId="0" fontId="6" fillId="0" borderId="1" xfId="0" applyFont="1" applyBorder="1" applyAlignment="1"/>
    <xf numFmtId="0" fontId="6" fillId="17" borderId="0" xfId="0" applyFont="1" applyFill="1" applyAlignment="1"/>
    <xf numFmtId="0" fontId="6" fillId="8" borderId="0" xfId="0" applyFont="1" applyFill="1" applyAlignment="1"/>
    <xf numFmtId="0" fontId="6" fillId="4" borderId="0" xfId="0" applyFont="1" applyFill="1" applyAlignment="1"/>
    <xf numFmtId="0" fontId="6" fillId="8" borderId="0" xfId="0" applyFont="1" applyFill="1" applyAlignment="1"/>
    <xf numFmtId="0" fontId="6" fillId="0" borderId="2" xfId="0" applyFont="1" applyBorder="1" applyAlignment="1"/>
    <xf numFmtId="0" fontId="6" fillId="0" borderId="3" xfId="0" applyFont="1" applyBorder="1" applyAlignment="1"/>
    <xf numFmtId="164" fontId="6" fillId="0" borderId="0" xfId="0" applyNumberFormat="1" applyFont="1" applyAlignment="1">
      <alignment horizontal="right"/>
    </xf>
    <xf numFmtId="164" fontId="5" fillId="9" borderId="0" xfId="0" applyNumberFormat="1" applyFont="1" applyFill="1" applyAlignment="1">
      <alignment horizontal="right"/>
    </xf>
    <xf numFmtId="0" fontId="6" fillId="18" borderId="0" xfId="0" applyFont="1" applyFill="1" applyAlignment="1"/>
    <xf numFmtId="164" fontId="6" fillId="15" borderId="0" xfId="0" applyNumberFormat="1" applyFont="1" applyFill="1" applyAlignment="1">
      <alignment horizontal="right"/>
    </xf>
    <xf numFmtId="164" fontId="5" fillId="6" borderId="0" xfId="0" applyNumberFormat="1" applyFont="1" applyFill="1" applyAlignment="1">
      <alignment horizontal="right"/>
    </xf>
    <xf numFmtId="0" fontId="5" fillId="6" borderId="0" xfId="0" applyFont="1" applyFill="1" applyAlignment="1"/>
    <xf numFmtId="164" fontId="6" fillId="12" borderId="0" xfId="0" applyNumberFormat="1" applyFont="1" applyFill="1" applyAlignment="1">
      <alignment horizontal="right"/>
    </xf>
    <xf numFmtId="0" fontId="6" fillId="13" borderId="0" xfId="0" applyFont="1" applyFill="1" applyAlignment="1"/>
    <xf numFmtId="164" fontId="5" fillId="9" borderId="0" xfId="0" applyNumberFormat="1" applyFont="1" applyFill="1" applyAlignment="1">
      <alignment horizontal="right"/>
    </xf>
    <xf numFmtId="0" fontId="6" fillId="0" borderId="3" xfId="0" applyFont="1" applyBorder="1" applyAlignment="1"/>
    <xf numFmtId="0" fontId="6" fillId="19" borderId="0" xfId="0" applyFont="1" applyFill="1" applyAlignment="1"/>
    <xf numFmtId="0" fontId="6" fillId="18" borderId="3" xfId="0" applyFont="1" applyFill="1" applyBorder="1" applyAlignment="1"/>
    <xf numFmtId="0" fontId="5" fillId="9" borderId="0" xfId="0" applyFont="1" applyFill="1" applyAlignment="1"/>
    <xf numFmtId="0" fontId="6" fillId="20" borderId="0" xfId="0" applyFont="1" applyFill="1" applyAlignment="1"/>
    <xf numFmtId="0" fontId="6" fillId="19" borderId="0" xfId="0" applyFont="1" applyFill="1" applyAlignment="1"/>
    <xf numFmtId="0" fontId="6" fillId="12" borderId="0" xfId="0" applyFont="1" applyFill="1" applyAlignment="1">
      <alignment horizontal="right"/>
    </xf>
    <xf numFmtId="0" fontId="6" fillId="0" borderId="3" xfId="0" applyFont="1" applyBorder="1" applyAlignment="1"/>
    <xf numFmtId="0" fontId="6" fillId="18" borderId="3" xfId="0" applyFont="1" applyFill="1" applyBorder="1" applyAlignment="1"/>
    <xf numFmtId="0" fontId="6" fillId="21" borderId="3" xfId="0" applyFont="1" applyFill="1" applyBorder="1" applyAlignment="1"/>
    <xf numFmtId="164" fontId="6" fillId="0" borderId="0" xfId="0" applyNumberFormat="1" applyFont="1" applyAlignment="1"/>
    <xf numFmtId="0" fontId="6" fillId="18" borderId="3" xfId="0" applyFont="1" applyFill="1" applyBorder="1" applyAlignment="1"/>
    <xf numFmtId="0" fontId="6" fillId="0" borderId="0" xfId="0" applyFont="1" applyAlignment="1">
      <alignment horizontal="right"/>
    </xf>
    <xf numFmtId="0" fontId="6" fillId="0" borderId="3" xfId="0" applyFont="1" applyBorder="1" applyAlignment="1"/>
    <xf numFmtId="0" fontId="3" fillId="22" borderId="0" xfId="0" applyFont="1" applyFill="1" applyAlignment="1">
      <alignment horizontal="left"/>
    </xf>
    <xf numFmtId="0" fontId="5" fillId="0" borderId="0" xfId="0" applyFont="1" applyAlignment="1"/>
    <xf numFmtId="0" fontId="6" fillId="23" borderId="0" xfId="0" applyFont="1" applyFill="1" applyAlignment="1">
      <alignment horizontal="right"/>
    </xf>
    <xf numFmtId="0" fontId="5" fillId="0" borderId="0" xfId="0" applyFont="1" applyAlignment="1"/>
    <xf numFmtId="0" fontId="3" fillId="9" borderId="0" xfId="0" applyFont="1" applyFill="1" applyAlignment="1">
      <alignment horizontal="right"/>
    </xf>
    <xf numFmtId="0" fontId="6" fillId="24" borderId="0" xfId="0" applyFont="1" applyFill="1" applyAlignment="1"/>
    <xf numFmtId="0" fontId="6" fillId="24" borderId="0" xfId="0" applyFont="1" applyFill="1" applyAlignment="1"/>
    <xf numFmtId="0" fontId="5" fillId="0" borderId="0" xfId="0" applyFont="1" applyAlignment="1">
      <alignment horizontal="left"/>
    </xf>
    <xf numFmtId="0" fontId="6" fillId="9" borderId="0" xfId="0" applyFont="1" applyFill="1" applyAlignment="1">
      <alignment horizontal="right"/>
    </xf>
    <xf numFmtId="0" fontId="3" fillId="13" borderId="0" xfId="0" applyFont="1" applyFill="1" applyAlignment="1">
      <alignment horizontal="right"/>
    </xf>
    <xf numFmtId="0" fontId="3" fillId="12" borderId="0" xfId="0" applyFont="1" applyFill="1" applyAlignment="1">
      <alignment horizontal="right"/>
    </xf>
    <xf numFmtId="0" fontId="1" fillId="23" borderId="0" xfId="0" applyFont="1" applyFill="1" applyAlignment="1"/>
    <xf numFmtId="0" fontId="1" fillId="23" borderId="0" xfId="0" applyFont="1" applyFill="1" applyAlignment="1">
      <alignment horizontal="right"/>
    </xf>
    <xf numFmtId="0" fontId="1" fillId="23" borderId="0" xfId="0" applyFont="1" applyFill="1" applyAlignment="1">
      <alignment horizontal="left"/>
    </xf>
    <xf numFmtId="0" fontId="3" fillId="23" borderId="0" xfId="0" applyFont="1" applyFill="1" applyAlignment="1"/>
    <xf numFmtId="0" fontId="1" fillId="23" borderId="0" xfId="0" applyFont="1" applyFill="1"/>
    <xf numFmtId="165" fontId="5" fillId="9" borderId="0" xfId="0" applyNumberFormat="1" applyFont="1" applyFill="1" applyAlignment="1">
      <alignment horizontal="right"/>
    </xf>
    <xf numFmtId="166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8" fontId="3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6"/>
  <sheetViews>
    <sheetView tabSelected="1" workbookViewId="0">
      <pane xSplit="2" ySplit="1" topLeftCell="S2" activePane="bottomRight" state="frozen"/>
      <selection pane="topRight" activeCell="C1" sqref="C1"/>
      <selection pane="bottomLeft" activeCell="A2" sqref="A2"/>
      <selection pane="bottomRight" activeCell="Z85" sqref="Z85"/>
    </sheetView>
  </sheetViews>
  <sheetFormatPr defaultColWidth="14.40625" defaultRowHeight="15.75" customHeight="1" x14ac:dyDescent="0.6"/>
  <cols>
    <col min="1" max="1" width="8.54296875" customWidth="1"/>
    <col min="2" max="2" width="33.1328125" customWidth="1"/>
    <col min="3" max="3" width="11.26953125" customWidth="1"/>
    <col min="4" max="4" width="12.6796875" customWidth="1"/>
    <col min="5" max="5" width="8.6796875" customWidth="1"/>
    <col min="6" max="6" width="6.86328125" customWidth="1"/>
    <col min="7" max="7" width="7.1328125" customWidth="1"/>
    <col min="8" max="8" width="12.1328125" customWidth="1"/>
    <col min="9" max="9" width="12.26953125" customWidth="1"/>
    <col min="10" max="11" width="19.54296875" customWidth="1"/>
    <col min="12" max="12" width="23.54296875" customWidth="1"/>
    <col min="13" max="13" width="8.26953125" customWidth="1"/>
    <col min="14" max="14" width="15.86328125" customWidth="1"/>
    <col min="15" max="15" width="12.26953125" customWidth="1"/>
    <col min="16" max="16" width="12.1328125" customWidth="1"/>
    <col min="17" max="17" width="10.86328125" customWidth="1"/>
    <col min="18" max="19" width="11.1328125" customWidth="1"/>
    <col min="20" max="21" width="11.26953125" customWidth="1"/>
    <col min="22" max="22" width="11.1328125" customWidth="1"/>
    <col min="23" max="23" width="9.54296875" customWidth="1"/>
    <col min="24" max="24" width="12.26953125" customWidth="1"/>
  </cols>
  <sheetData>
    <row r="1" spans="1:26" ht="15.75" customHeight="1" x14ac:dyDescent="0.6">
      <c r="A1" s="1"/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4"/>
    </row>
    <row r="2" spans="1:26" ht="15.75" customHeight="1" x14ac:dyDescent="0.6">
      <c r="A2" s="5">
        <v>1</v>
      </c>
      <c r="B2" s="5" t="s">
        <v>24</v>
      </c>
      <c r="C2" s="6">
        <v>42958</v>
      </c>
      <c r="D2" s="7">
        <v>22</v>
      </c>
      <c r="E2" s="8"/>
      <c r="F2" s="7">
        <v>101</v>
      </c>
      <c r="G2" s="9"/>
      <c r="H2" s="7">
        <v>193</v>
      </c>
      <c r="I2" s="10"/>
      <c r="J2" s="7">
        <v>115</v>
      </c>
      <c r="K2" s="11"/>
      <c r="L2" s="7">
        <v>0</v>
      </c>
      <c r="M2" s="12"/>
      <c r="N2" s="7">
        <v>1</v>
      </c>
      <c r="O2" s="7">
        <v>50</v>
      </c>
      <c r="P2" s="7">
        <v>50</v>
      </c>
      <c r="Q2" s="7">
        <v>5</v>
      </c>
      <c r="R2" s="7">
        <v>24</v>
      </c>
      <c r="S2" s="7">
        <v>37</v>
      </c>
      <c r="T2" s="7">
        <v>15</v>
      </c>
      <c r="U2" s="7">
        <v>9</v>
      </c>
      <c r="V2" s="7">
        <v>7</v>
      </c>
      <c r="W2" s="7">
        <v>3</v>
      </c>
      <c r="X2" s="13" t="s">
        <v>25</v>
      </c>
      <c r="Y2" s="14" t="s">
        <v>26</v>
      </c>
      <c r="Z2" s="15"/>
    </row>
    <row r="3" spans="1:26" ht="15.75" customHeight="1" x14ac:dyDescent="0.6">
      <c r="A3" s="5">
        <v>2</v>
      </c>
      <c r="B3" s="5" t="s">
        <v>27</v>
      </c>
      <c r="C3" s="13" t="s">
        <v>28</v>
      </c>
      <c r="D3" s="7">
        <v>15</v>
      </c>
      <c r="E3" s="8">
        <f t="shared" ref="E3:E5" si="0">D3-D2</f>
        <v>-7</v>
      </c>
      <c r="F3" s="7">
        <v>140</v>
      </c>
      <c r="G3" s="9">
        <f t="shared" ref="G3:G5" si="1">F3-F2</f>
        <v>39</v>
      </c>
      <c r="H3" s="7">
        <v>424</v>
      </c>
      <c r="I3" s="10">
        <f t="shared" ref="I3:I5" si="2">H3-H2</f>
        <v>231</v>
      </c>
      <c r="J3" s="7">
        <v>120</v>
      </c>
      <c r="K3" s="11">
        <f t="shared" ref="K3:K7" si="3">J3-J2</f>
        <v>5</v>
      </c>
      <c r="L3" s="7">
        <v>2</v>
      </c>
      <c r="M3" s="12">
        <f>L3-L2</f>
        <v>2</v>
      </c>
      <c r="N3" s="7">
        <v>3</v>
      </c>
      <c r="O3" s="7">
        <v>49</v>
      </c>
      <c r="P3" s="7">
        <v>51</v>
      </c>
      <c r="Q3" s="7">
        <v>4</v>
      </c>
      <c r="R3" s="7">
        <v>23</v>
      </c>
      <c r="S3" s="7">
        <v>38</v>
      </c>
      <c r="T3" s="7">
        <v>17</v>
      </c>
      <c r="U3" s="7">
        <v>10</v>
      </c>
      <c r="V3" s="7">
        <v>6</v>
      </c>
      <c r="W3" s="7">
        <v>2</v>
      </c>
      <c r="X3" s="13" t="s">
        <v>25</v>
      </c>
      <c r="Y3" s="14" t="s">
        <v>29</v>
      </c>
      <c r="Z3" s="15"/>
    </row>
    <row r="4" spans="1:26" ht="15.75" customHeight="1" x14ac:dyDescent="0.6">
      <c r="A4" s="5">
        <v>3</v>
      </c>
      <c r="B4" s="5" t="s">
        <v>30</v>
      </c>
      <c r="C4" s="13" t="s">
        <v>31</v>
      </c>
      <c r="D4" s="7">
        <v>29</v>
      </c>
      <c r="E4" s="16">
        <f t="shared" si="0"/>
        <v>14</v>
      </c>
      <c r="F4" s="7">
        <v>156</v>
      </c>
      <c r="G4" s="17">
        <f t="shared" si="1"/>
        <v>16</v>
      </c>
      <c r="H4" s="7">
        <v>597</v>
      </c>
      <c r="I4" s="18">
        <f t="shared" si="2"/>
        <v>173</v>
      </c>
      <c r="J4" s="7">
        <v>129</v>
      </c>
      <c r="K4" s="19">
        <f t="shared" si="3"/>
        <v>9</v>
      </c>
      <c r="L4" s="7">
        <v>0</v>
      </c>
      <c r="M4" s="12">
        <v>-2</v>
      </c>
      <c r="N4" s="7">
        <v>4</v>
      </c>
      <c r="O4" s="7">
        <v>47</v>
      </c>
      <c r="P4" s="7">
        <v>53</v>
      </c>
      <c r="Q4" s="7">
        <v>4</v>
      </c>
      <c r="R4" s="7">
        <v>22</v>
      </c>
      <c r="S4" s="7">
        <v>39</v>
      </c>
      <c r="T4" s="7">
        <v>18</v>
      </c>
      <c r="U4" s="7">
        <v>9</v>
      </c>
      <c r="V4" s="7">
        <v>6</v>
      </c>
      <c r="W4" s="7">
        <v>2</v>
      </c>
      <c r="X4" s="13" t="s">
        <v>25</v>
      </c>
      <c r="Y4" s="14" t="s">
        <v>29</v>
      </c>
      <c r="Z4" s="15"/>
    </row>
    <row r="5" spans="1:26" ht="15.75" customHeight="1" x14ac:dyDescent="0.6">
      <c r="A5" s="5">
        <v>4</v>
      </c>
      <c r="B5" s="5" t="s">
        <v>32</v>
      </c>
      <c r="C5" s="20" t="s">
        <v>33</v>
      </c>
      <c r="D5" s="7">
        <v>19</v>
      </c>
      <c r="E5" s="16">
        <f t="shared" si="0"/>
        <v>-10</v>
      </c>
      <c r="F5" s="7">
        <v>124</v>
      </c>
      <c r="G5" s="17">
        <f t="shared" si="1"/>
        <v>-32</v>
      </c>
      <c r="H5" s="7">
        <v>347</v>
      </c>
      <c r="I5" s="18">
        <f t="shared" si="2"/>
        <v>-250</v>
      </c>
      <c r="J5" s="7">
        <v>140</v>
      </c>
      <c r="K5" s="19">
        <f t="shared" si="3"/>
        <v>11</v>
      </c>
      <c r="L5" s="7">
        <v>0</v>
      </c>
      <c r="M5" s="12">
        <v>0</v>
      </c>
      <c r="N5" s="7">
        <v>1</v>
      </c>
      <c r="O5" s="7">
        <v>48</v>
      </c>
      <c r="P5" s="7">
        <v>52</v>
      </c>
      <c r="Q5" s="7">
        <v>4</v>
      </c>
      <c r="R5" s="7">
        <v>21</v>
      </c>
      <c r="S5" s="7">
        <v>42</v>
      </c>
      <c r="T5" s="7">
        <v>18</v>
      </c>
      <c r="U5" s="7">
        <v>8</v>
      </c>
      <c r="V5" s="7">
        <v>5</v>
      </c>
      <c r="W5" s="7">
        <v>2</v>
      </c>
      <c r="X5" s="13" t="s">
        <v>25</v>
      </c>
      <c r="Y5" s="14" t="s">
        <v>29</v>
      </c>
      <c r="Z5" s="15"/>
    </row>
    <row r="6" spans="1:26" ht="15.75" customHeight="1" x14ac:dyDescent="0.6">
      <c r="A6" s="5">
        <v>5</v>
      </c>
      <c r="B6" s="5" t="s">
        <v>34</v>
      </c>
      <c r="C6" s="21">
        <v>42898</v>
      </c>
      <c r="D6" s="7">
        <v>21</v>
      </c>
      <c r="E6" s="16">
        <f>2</f>
        <v>2</v>
      </c>
      <c r="F6" s="7">
        <v>127</v>
      </c>
      <c r="G6" s="17">
        <f>3</f>
        <v>3</v>
      </c>
      <c r="H6" s="7">
        <v>316</v>
      </c>
      <c r="I6" s="10">
        <v>-31</v>
      </c>
      <c r="J6" s="7">
        <v>151</v>
      </c>
      <c r="K6" s="19">
        <f t="shared" si="3"/>
        <v>11</v>
      </c>
      <c r="L6" s="7">
        <v>1</v>
      </c>
      <c r="M6" s="12">
        <v>1</v>
      </c>
      <c r="N6" s="7">
        <v>2</v>
      </c>
      <c r="O6" s="7">
        <v>46</v>
      </c>
      <c r="P6" s="7">
        <v>54</v>
      </c>
      <c r="Q6" s="7">
        <v>3</v>
      </c>
      <c r="R6" s="7">
        <v>21</v>
      </c>
      <c r="S6" s="7">
        <v>42</v>
      </c>
      <c r="T6" s="7">
        <v>18</v>
      </c>
      <c r="U6" s="7">
        <v>8</v>
      </c>
      <c r="V6" s="7">
        <v>5</v>
      </c>
      <c r="W6" s="7">
        <v>3</v>
      </c>
      <c r="X6" s="13" t="s">
        <v>25</v>
      </c>
      <c r="Y6" s="14" t="s">
        <v>29</v>
      </c>
      <c r="Z6" s="15"/>
    </row>
    <row r="7" spans="1:26" ht="15.75" customHeight="1" x14ac:dyDescent="0.6">
      <c r="A7" s="5">
        <v>6</v>
      </c>
      <c r="B7" s="5" t="s">
        <v>35</v>
      </c>
      <c r="C7" s="13" t="s">
        <v>36</v>
      </c>
      <c r="D7" s="7">
        <v>24</v>
      </c>
      <c r="E7" s="8">
        <v>3</v>
      </c>
      <c r="F7" s="7">
        <v>155</v>
      </c>
      <c r="G7" s="17">
        <f>F7-F6</f>
        <v>28</v>
      </c>
      <c r="H7" s="7">
        <v>489</v>
      </c>
      <c r="I7" s="18">
        <f>H7-H6</f>
        <v>173</v>
      </c>
      <c r="J7" s="7">
        <v>163</v>
      </c>
      <c r="K7" s="19">
        <f t="shared" si="3"/>
        <v>12</v>
      </c>
      <c r="L7" s="7">
        <v>2</v>
      </c>
      <c r="M7" s="12">
        <v>1</v>
      </c>
      <c r="N7" s="7">
        <v>2</v>
      </c>
      <c r="O7" s="7">
        <v>46</v>
      </c>
      <c r="P7" s="7">
        <v>54</v>
      </c>
      <c r="Q7" s="7">
        <v>4</v>
      </c>
      <c r="R7" s="7">
        <v>20</v>
      </c>
      <c r="S7" s="7">
        <v>42</v>
      </c>
      <c r="T7" s="7">
        <v>18</v>
      </c>
      <c r="U7" s="7">
        <v>9</v>
      </c>
      <c r="V7" s="7">
        <v>4</v>
      </c>
      <c r="W7" s="7">
        <v>3</v>
      </c>
      <c r="X7" s="13" t="s">
        <v>25</v>
      </c>
      <c r="Y7" s="14" t="s">
        <v>29</v>
      </c>
      <c r="Z7" s="15"/>
    </row>
    <row r="8" spans="1:26" ht="15.75" customHeight="1" x14ac:dyDescent="0.6">
      <c r="A8" s="5">
        <v>7</v>
      </c>
      <c r="B8" s="5" t="s">
        <v>37</v>
      </c>
      <c r="C8" s="13" t="s">
        <v>38</v>
      </c>
      <c r="D8" s="7">
        <v>33</v>
      </c>
      <c r="E8" s="8">
        <v>9</v>
      </c>
      <c r="F8" s="7">
        <v>148</v>
      </c>
      <c r="G8" s="9">
        <v>-7</v>
      </c>
      <c r="H8" s="7">
        <v>363</v>
      </c>
      <c r="I8" s="10">
        <v>-126</v>
      </c>
      <c r="J8" s="7">
        <v>166</v>
      </c>
      <c r="K8" s="11">
        <v>5</v>
      </c>
      <c r="L8" s="7">
        <v>1</v>
      </c>
      <c r="M8" s="12">
        <v>-1</v>
      </c>
      <c r="N8" s="7">
        <v>1</v>
      </c>
      <c r="O8" s="7">
        <v>44</v>
      </c>
      <c r="P8" s="7">
        <v>56</v>
      </c>
      <c r="Q8" s="7">
        <v>4</v>
      </c>
      <c r="R8" s="7">
        <v>20</v>
      </c>
      <c r="S8" s="7">
        <v>41</v>
      </c>
      <c r="T8" s="7">
        <v>18</v>
      </c>
      <c r="U8" s="7">
        <v>10</v>
      </c>
      <c r="V8" s="7">
        <v>4</v>
      </c>
      <c r="W8" s="7">
        <v>3</v>
      </c>
      <c r="X8" s="13" t="s">
        <v>25</v>
      </c>
      <c r="Y8" s="14" t="s">
        <v>29</v>
      </c>
      <c r="Z8" s="15"/>
    </row>
    <row r="9" spans="1:26" ht="15.75" customHeight="1" x14ac:dyDescent="0.6">
      <c r="A9" s="5">
        <v>8</v>
      </c>
      <c r="B9" s="5" t="s">
        <v>39</v>
      </c>
      <c r="C9" s="20" t="s">
        <v>40</v>
      </c>
      <c r="D9" s="7">
        <v>31</v>
      </c>
      <c r="E9" s="8">
        <v>-2</v>
      </c>
      <c r="F9" s="7">
        <v>166</v>
      </c>
      <c r="G9" s="9">
        <v>18</v>
      </c>
      <c r="H9" s="7">
        <v>369</v>
      </c>
      <c r="I9" s="10">
        <v>6</v>
      </c>
      <c r="J9" s="7">
        <v>180</v>
      </c>
      <c r="K9" s="11">
        <v>14</v>
      </c>
      <c r="L9" s="7">
        <v>0</v>
      </c>
      <c r="M9" s="12">
        <v>-1</v>
      </c>
      <c r="N9" s="7">
        <v>2</v>
      </c>
      <c r="O9" s="7">
        <v>45</v>
      </c>
      <c r="P9" s="7">
        <v>55</v>
      </c>
      <c r="Q9" s="7">
        <v>3</v>
      </c>
      <c r="R9" s="7">
        <v>22</v>
      </c>
      <c r="S9" s="7">
        <v>42</v>
      </c>
      <c r="T9" s="7">
        <v>16</v>
      </c>
      <c r="U9" s="7">
        <v>10</v>
      </c>
      <c r="V9" s="7">
        <v>5</v>
      </c>
      <c r="W9" s="7">
        <v>2</v>
      </c>
      <c r="X9" s="13" t="s">
        <v>25</v>
      </c>
      <c r="Y9" s="14" t="s">
        <v>41</v>
      </c>
      <c r="Z9" s="15"/>
    </row>
    <row r="10" spans="1:26" ht="15.75" customHeight="1" x14ac:dyDescent="0.6">
      <c r="A10" s="5">
        <v>9</v>
      </c>
      <c r="B10" s="5" t="s">
        <v>42</v>
      </c>
      <c r="C10" s="6">
        <v>43160</v>
      </c>
      <c r="D10" s="7">
        <v>20</v>
      </c>
      <c r="E10" s="8">
        <v>-11</v>
      </c>
      <c r="F10" s="7">
        <v>115</v>
      </c>
      <c r="G10" s="9">
        <v>-51</v>
      </c>
      <c r="H10" s="7">
        <v>191</v>
      </c>
      <c r="I10" s="10">
        <v>-218</v>
      </c>
      <c r="J10" s="7">
        <v>183</v>
      </c>
      <c r="K10" s="11">
        <v>3</v>
      </c>
      <c r="L10" s="7">
        <v>0</v>
      </c>
      <c r="M10" s="12">
        <v>0</v>
      </c>
      <c r="N10" s="7">
        <v>1</v>
      </c>
      <c r="O10" s="7">
        <v>46</v>
      </c>
      <c r="P10" s="7">
        <v>54</v>
      </c>
      <c r="Q10" s="7">
        <v>3</v>
      </c>
      <c r="R10" s="7">
        <v>22</v>
      </c>
      <c r="S10" s="7">
        <v>42</v>
      </c>
      <c r="T10" s="7">
        <v>17</v>
      </c>
      <c r="U10" s="7">
        <v>10</v>
      </c>
      <c r="V10" s="7">
        <v>4</v>
      </c>
      <c r="W10" s="7">
        <v>2</v>
      </c>
      <c r="X10" s="13" t="s">
        <v>25</v>
      </c>
      <c r="Y10" s="14" t="s">
        <v>41</v>
      </c>
      <c r="Z10" s="15"/>
    </row>
    <row r="11" spans="1:26" ht="15.75" customHeight="1" x14ac:dyDescent="0.6">
      <c r="A11" s="5">
        <v>10</v>
      </c>
      <c r="B11" s="5" t="s">
        <v>43</v>
      </c>
      <c r="C11" s="6">
        <v>43374</v>
      </c>
      <c r="D11" s="7">
        <v>63</v>
      </c>
      <c r="E11" s="8">
        <v>43</v>
      </c>
      <c r="F11" s="7">
        <v>342</v>
      </c>
      <c r="G11" s="9">
        <v>227</v>
      </c>
      <c r="H11" s="7">
        <v>846</v>
      </c>
      <c r="I11" s="10">
        <v>655</v>
      </c>
      <c r="J11" s="7">
        <v>201</v>
      </c>
      <c r="K11" s="11">
        <v>18</v>
      </c>
      <c r="L11" s="7">
        <v>1</v>
      </c>
      <c r="M11" s="12">
        <v>1</v>
      </c>
      <c r="N11" s="7">
        <v>2</v>
      </c>
      <c r="O11" s="7">
        <v>45</v>
      </c>
      <c r="P11" s="7">
        <v>55</v>
      </c>
      <c r="Q11" s="7">
        <v>3</v>
      </c>
      <c r="R11" s="7">
        <v>23</v>
      </c>
      <c r="S11" s="7">
        <v>42</v>
      </c>
      <c r="T11" s="7">
        <v>16</v>
      </c>
      <c r="U11" s="7">
        <v>9</v>
      </c>
      <c r="V11" s="7">
        <v>4</v>
      </c>
      <c r="W11" s="7">
        <v>3</v>
      </c>
      <c r="X11" s="13" t="s">
        <v>25</v>
      </c>
      <c r="Y11" s="14" t="s">
        <v>41</v>
      </c>
      <c r="Z11" s="15"/>
    </row>
    <row r="12" spans="1:26" ht="15.75" customHeight="1" x14ac:dyDescent="0.6">
      <c r="A12" s="5">
        <v>11</v>
      </c>
      <c r="B12" s="5" t="s">
        <v>44</v>
      </c>
      <c r="C12" s="13" t="s">
        <v>45</v>
      </c>
      <c r="D12" s="7">
        <v>42</v>
      </c>
      <c r="E12" s="8">
        <v>-21</v>
      </c>
      <c r="F12" s="7">
        <v>191</v>
      </c>
      <c r="G12" s="17">
        <f t="shared" ref="G12:G22" si="4">F12-F11</f>
        <v>-151</v>
      </c>
      <c r="H12" s="7">
        <v>468</v>
      </c>
      <c r="I12" s="18">
        <f t="shared" ref="I12:I16" si="5">H12-H11</f>
        <v>-378</v>
      </c>
      <c r="J12" s="7">
        <v>216</v>
      </c>
      <c r="K12" s="11">
        <v>16</v>
      </c>
      <c r="L12" s="7">
        <v>0</v>
      </c>
      <c r="M12" s="12">
        <v>-1</v>
      </c>
      <c r="N12" s="7">
        <v>2</v>
      </c>
      <c r="O12" s="7">
        <v>44</v>
      </c>
      <c r="P12" s="7">
        <v>56</v>
      </c>
      <c r="Q12" s="7">
        <v>4</v>
      </c>
      <c r="R12" s="7">
        <v>22</v>
      </c>
      <c r="S12" s="7">
        <v>42</v>
      </c>
      <c r="T12" s="7">
        <v>16</v>
      </c>
      <c r="U12" s="7">
        <v>9</v>
      </c>
      <c r="V12" s="7">
        <v>4</v>
      </c>
      <c r="W12" s="7">
        <v>3</v>
      </c>
      <c r="X12" s="13" t="s">
        <v>25</v>
      </c>
      <c r="Y12" s="14" t="s">
        <v>29</v>
      </c>
      <c r="Z12" s="15"/>
    </row>
    <row r="13" spans="1:26" ht="15.75" customHeight="1" x14ac:dyDescent="0.6">
      <c r="A13" s="5">
        <v>12</v>
      </c>
      <c r="B13" s="5" t="s">
        <v>46</v>
      </c>
      <c r="C13" s="13" t="s">
        <v>47</v>
      </c>
      <c r="D13" s="7">
        <v>162</v>
      </c>
      <c r="E13" s="16">
        <f t="shared" ref="E13:E16" si="6">D13-D12</f>
        <v>120</v>
      </c>
      <c r="F13" s="7">
        <v>5273</v>
      </c>
      <c r="G13" s="17">
        <f t="shared" si="4"/>
        <v>5082</v>
      </c>
      <c r="H13" s="7">
        <v>8489</v>
      </c>
      <c r="I13" s="18">
        <f t="shared" si="5"/>
        <v>8021</v>
      </c>
      <c r="J13" s="7">
        <v>262</v>
      </c>
      <c r="K13" s="19">
        <f>J13-J12</f>
        <v>46</v>
      </c>
      <c r="L13" s="7">
        <v>2</v>
      </c>
      <c r="M13" s="12">
        <v>2</v>
      </c>
      <c r="N13" s="7">
        <v>3</v>
      </c>
      <c r="O13" s="7">
        <v>41</v>
      </c>
      <c r="P13" s="7">
        <v>59</v>
      </c>
      <c r="Q13" s="7">
        <v>5</v>
      </c>
      <c r="R13" s="7">
        <v>24</v>
      </c>
      <c r="S13" s="7">
        <v>41</v>
      </c>
      <c r="T13" s="7">
        <v>16</v>
      </c>
      <c r="U13" s="7">
        <v>9</v>
      </c>
      <c r="V13" s="7">
        <v>4</v>
      </c>
      <c r="W13" s="7">
        <v>1</v>
      </c>
      <c r="X13" s="13" t="s">
        <v>25</v>
      </c>
      <c r="Y13" s="14" t="s">
        <v>29</v>
      </c>
      <c r="Z13" s="15"/>
    </row>
    <row r="14" spans="1:26" ht="13" x14ac:dyDescent="0.6">
      <c r="A14" s="5">
        <v>13</v>
      </c>
      <c r="B14" s="5" t="s">
        <v>48</v>
      </c>
      <c r="C14" s="22">
        <v>43102</v>
      </c>
      <c r="D14" s="7">
        <v>36</v>
      </c>
      <c r="E14" s="16">
        <f t="shared" si="6"/>
        <v>-126</v>
      </c>
      <c r="F14" s="7">
        <v>331</v>
      </c>
      <c r="G14" s="17">
        <f t="shared" si="4"/>
        <v>-4942</v>
      </c>
      <c r="H14" s="7">
        <v>968</v>
      </c>
      <c r="I14" s="18">
        <f t="shared" si="5"/>
        <v>-7521</v>
      </c>
      <c r="J14" s="7">
        <v>269</v>
      </c>
      <c r="K14" s="11">
        <v>7</v>
      </c>
      <c r="L14" s="7">
        <v>0</v>
      </c>
      <c r="M14" s="12">
        <v>-2</v>
      </c>
      <c r="N14" s="7">
        <v>2</v>
      </c>
      <c r="O14" s="7">
        <v>41</v>
      </c>
      <c r="P14" s="7">
        <v>59</v>
      </c>
      <c r="Q14" s="7">
        <v>5</v>
      </c>
      <c r="R14" s="7">
        <v>23</v>
      </c>
      <c r="S14" s="7">
        <v>41</v>
      </c>
      <c r="T14" s="7">
        <v>16</v>
      </c>
      <c r="U14" s="7">
        <v>9</v>
      </c>
      <c r="V14" s="7">
        <v>4</v>
      </c>
      <c r="W14" s="7">
        <v>2</v>
      </c>
      <c r="X14" s="13" t="s">
        <v>25</v>
      </c>
      <c r="Y14" s="14" t="s">
        <v>29</v>
      </c>
      <c r="Z14" s="15"/>
    </row>
    <row r="15" spans="1:26" ht="13" x14ac:dyDescent="0.6">
      <c r="A15" s="5">
        <v>14</v>
      </c>
      <c r="B15" s="5" t="s">
        <v>49</v>
      </c>
      <c r="C15" s="6">
        <v>43283</v>
      </c>
      <c r="D15" s="7">
        <v>71</v>
      </c>
      <c r="E15" s="16">
        <f t="shared" si="6"/>
        <v>35</v>
      </c>
      <c r="F15" s="7">
        <v>256</v>
      </c>
      <c r="G15" s="17">
        <f t="shared" si="4"/>
        <v>-75</v>
      </c>
      <c r="H15" s="7">
        <v>923</v>
      </c>
      <c r="I15" s="18">
        <f t="shared" si="5"/>
        <v>-45</v>
      </c>
      <c r="J15" s="7">
        <v>282</v>
      </c>
      <c r="K15" s="11">
        <v>13</v>
      </c>
      <c r="L15" s="7">
        <v>2</v>
      </c>
      <c r="M15" s="23">
        <f>2</f>
        <v>2</v>
      </c>
      <c r="N15" s="7">
        <v>2</v>
      </c>
      <c r="O15" s="7">
        <v>40</v>
      </c>
      <c r="P15" s="7">
        <v>60</v>
      </c>
      <c r="Q15" s="7">
        <v>5</v>
      </c>
      <c r="R15" s="7">
        <v>23</v>
      </c>
      <c r="S15" s="7">
        <v>41</v>
      </c>
      <c r="T15" s="7">
        <v>16</v>
      </c>
      <c r="U15" s="7">
        <v>9</v>
      </c>
      <c r="V15" s="7">
        <v>4</v>
      </c>
      <c r="W15" s="7">
        <v>2</v>
      </c>
      <c r="X15" s="13" t="s">
        <v>25</v>
      </c>
      <c r="Y15" s="14" t="s">
        <v>29</v>
      </c>
      <c r="Z15" s="15"/>
    </row>
    <row r="16" spans="1:26" ht="13" x14ac:dyDescent="0.6">
      <c r="A16" s="5">
        <v>15</v>
      </c>
      <c r="B16" s="5" t="s">
        <v>50</v>
      </c>
      <c r="C16" s="13" t="s">
        <v>51</v>
      </c>
      <c r="D16" s="7">
        <v>47</v>
      </c>
      <c r="E16" s="16">
        <f t="shared" si="6"/>
        <v>-24</v>
      </c>
      <c r="F16" s="7">
        <v>306</v>
      </c>
      <c r="G16" s="17">
        <f t="shared" si="4"/>
        <v>50</v>
      </c>
      <c r="H16" s="7">
        <v>893</v>
      </c>
      <c r="I16" s="18">
        <f t="shared" si="5"/>
        <v>-30</v>
      </c>
      <c r="J16" s="7">
        <v>293</v>
      </c>
      <c r="K16" s="19">
        <f>11</f>
        <v>11</v>
      </c>
      <c r="L16" s="7">
        <v>1</v>
      </c>
      <c r="M16" s="12">
        <v>-1</v>
      </c>
      <c r="N16" s="7">
        <v>3</v>
      </c>
      <c r="O16" s="7">
        <v>40</v>
      </c>
      <c r="P16" s="7">
        <v>60</v>
      </c>
      <c r="Q16" s="7">
        <v>5</v>
      </c>
      <c r="R16" s="7">
        <v>23</v>
      </c>
      <c r="S16" s="7">
        <v>41</v>
      </c>
      <c r="T16" s="7">
        <v>16</v>
      </c>
      <c r="U16" s="7">
        <v>9</v>
      </c>
      <c r="V16" s="7">
        <v>4</v>
      </c>
      <c r="W16" s="7">
        <v>2</v>
      </c>
      <c r="X16" s="13" t="s">
        <v>25</v>
      </c>
      <c r="Y16" s="14" t="s">
        <v>29</v>
      </c>
      <c r="Z16" s="15"/>
    </row>
    <row r="17" spans="1:26" ht="13" x14ac:dyDescent="0.6">
      <c r="A17" s="5">
        <v>16</v>
      </c>
      <c r="B17" s="5" t="s">
        <v>52</v>
      </c>
      <c r="C17" s="13" t="s">
        <v>53</v>
      </c>
      <c r="D17" s="7">
        <v>51</v>
      </c>
      <c r="E17" s="16">
        <f>4</f>
        <v>4</v>
      </c>
      <c r="F17" s="7">
        <v>276</v>
      </c>
      <c r="G17" s="17">
        <f t="shared" si="4"/>
        <v>-30</v>
      </c>
      <c r="H17" s="7">
        <v>613</v>
      </c>
      <c r="I17" s="10">
        <v>-263</v>
      </c>
      <c r="J17" s="7">
        <v>296</v>
      </c>
      <c r="K17" s="19">
        <f>3</f>
        <v>3</v>
      </c>
      <c r="L17" s="7">
        <v>0</v>
      </c>
      <c r="M17" s="12">
        <v>-1</v>
      </c>
      <c r="N17" s="7">
        <v>2</v>
      </c>
      <c r="O17" s="7">
        <v>40</v>
      </c>
      <c r="P17" s="7">
        <v>40</v>
      </c>
      <c r="Q17" s="7">
        <v>5</v>
      </c>
      <c r="R17" s="7">
        <v>23</v>
      </c>
      <c r="S17" s="7">
        <v>41</v>
      </c>
      <c r="T17" s="7">
        <v>16</v>
      </c>
      <c r="U17" s="7">
        <v>9</v>
      </c>
      <c r="V17" s="7">
        <v>4</v>
      </c>
      <c r="W17" s="7">
        <v>2</v>
      </c>
      <c r="X17" s="13" t="s">
        <v>25</v>
      </c>
      <c r="Y17" s="14" t="s">
        <v>29</v>
      </c>
      <c r="Z17" s="15"/>
    </row>
    <row r="18" spans="1:26" ht="13" x14ac:dyDescent="0.6">
      <c r="A18" s="5">
        <v>17</v>
      </c>
      <c r="B18" s="5" t="s">
        <v>54</v>
      </c>
      <c r="C18" s="24">
        <v>43103</v>
      </c>
      <c r="D18" s="7">
        <v>69</v>
      </c>
      <c r="E18" s="16">
        <f t="shared" ref="E18:E19" si="7">D18-D17</f>
        <v>18</v>
      </c>
      <c r="F18" s="7">
        <v>439</v>
      </c>
      <c r="G18" s="17">
        <f t="shared" si="4"/>
        <v>163</v>
      </c>
      <c r="H18" s="7">
        <v>1182</v>
      </c>
      <c r="I18" s="18">
        <f t="shared" ref="I18:I21" si="8">H18-H17</f>
        <v>569</v>
      </c>
      <c r="J18" s="7">
        <v>310</v>
      </c>
      <c r="K18" s="19">
        <f>J18-J17</f>
        <v>14</v>
      </c>
      <c r="L18" s="7">
        <v>1</v>
      </c>
      <c r="M18" s="12">
        <v>1</v>
      </c>
      <c r="N18" s="7">
        <v>2</v>
      </c>
      <c r="O18" s="7">
        <v>39</v>
      </c>
      <c r="P18" s="7">
        <v>61</v>
      </c>
      <c r="Q18" s="7">
        <v>6</v>
      </c>
      <c r="R18" s="7">
        <v>23</v>
      </c>
      <c r="S18" s="7">
        <v>41</v>
      </c>
      <c r="T18" s="7">
        <v>16</v>
      </c>
      <c r="U18" s="7">
        <v>8</v>
      </c>
      <c r="V18" s="7">
        <v>4</v>
      </c>
      <c r="W18" s="7">
        <v>2</v>
      </c>
      <c r="X18" s="13" t="s">
        <v>25</v>
      </c>
      <c r="Y18" s="14" t="s">
        <v>29</v>
      </c>
      <c r="Z18" s="15"/>
    </row>
    <row r="19" spans="1:26" ht="13" x14ac:dyDescent="0.6">
      <c r="A19" s="5">
        <v>18</v>
      </c>
      <c r="B19" s="5" t="s">
        <v>55</v>
      </c>
      <c r="C19" s="25">
        <v>43284</v>
      </c>
      <c r="D19" s="7">
        <v>23</v>
      </c>
      <c r="E19" s="16">
        <f t="shared" si="7"/>
        <v>-46</v>
      </c>
      <c r="F19" s="7">
        <v>272</v>
      </c>
      <c r="G19" s="17">
        <f t="shared" si="4"/>
        <v>-167</v>
      </c>
      <c r="H19" s="7">
        <v>756</v>
      </c>
      <c r="I19" s="18">
        <f t="shared" si="8"/>
        <v>-426</v>
      </c>
      <c r="J19" s="7">
        <v>314</v>
      </c>
      <c r="K19" s="11">
        <v>4</v>
      </c>
      <c r="L19" s="7">
        <v>0</v>
      </c>
      <c r="M19" s="12">
        <v>-1</v>
      </c>
      <c r="N19" s="7">
        <v>2</v>
      </c>
      <c r="O19" s="7">
        <v>39</v>
      </c>
      <c r="P19" s="7">
        <v>61</v>
      </c>
      <c r="Q19" s="7">
        <v>5</v>
      </c>
      <c r="R19" s="7">
        <v>23</v>
      </c>
      <c r="S19" s="7">
        <v>41</v>
      </c>
      <c r="T19" s="7">
        <v>17</v>
      </c>
      <c r="U19" s="7">
        <v>8</v>
      </c>
      <c r="V19" s="7">
        <v>4</v>
      </c>
      <c r="W19" s="7">
        <v>2</v>
      </c>
      <c r="X19" s="13" t="s">
        <v>25</v>
      </c>
      <c r="Y19" s="14" t="s">
        <v>29</v>
      </c>
      <c r="Z19" s="15"/>
    </row>
    <row r="20" spans="1:26" ht="13" x14ac:dyDescent="0.6">
      <c r="A20" s="5">
        <v>19</v>
      </c>
      <c r="B20" s="5" t="s">
        <v>56</v>
      </c>
      <c r="C20" s="13" t="s">
        <v>57</v>
      </c>
      <c r="D20" s="7">
        <v>25</v>
      </c>
      <c r="E20" s="16">
        <f>2</f>
        <v>2</v>
      </c>
      <c r="F20" s="7">
        <v>310</v>
      </c>
      <c r="G20" s="17">
        <f t="shared" si="4"/>
        <v>38</v>
      </c>
      <c r="H20" s="7">
        <v>736</v>
      </c>
      <c r="I20" s="18">
        <f t="shared" si="8"/>
        <v>-20</v>
      </c>
      <c r="J20" s="7">
        <v>325</v>
      </c>
      <c r="K20" s="19">
        <f>J20-J19</f>
        <v>11</v>
      </c>
      <c r="L20" s="7">
        <v>0</v>
      </c>
      <c r="M20" s="12">
        <v>0</v>
      </c>
      <c r="N20" s="7">
        <v>2</v>
      </c>
      <c r="O20" s="7">
        <v>38</v>
      </c>
      <c r="P20" s="7">
        <v>62</v>
      </c>
      <c r="Q20" s="7">
        <v>5</v>
      </c>
      <c r="R20" s="7">
        <v>22</v>
      </c>
      <c r="S20" s="7">
        <v>41</v>
      </c>
      <c r="T20" s="7">
        <v>18</v>
      </c>
      <c r="U20" s="7">
        <v>8</v>
      </c>
      <c r="V20" s="7">
        <v>4</v>
      </c>
      <c r="W20" s="7">
        <v>2</v>
      </c>
      <c r="X20" s="13" t="s">
        <v>25</v>
      </c>
      <c r="Y20" s="14" t="s">
        <v>29</v>
      </c>
      <c r="Z20" s="15"/>
    </row>
    <row r="21" spans="1:26" ht="13" x14ac:dyDescent="0.6">
      <c r="A21" s="5">
        <v>20</v>
      </c>
      <c r="B21" s="5" t="s">
        <v>58</v>
      </c>
      <c r="C21" s="13" t="s">
        <v>59</v>
      </c>
      <c r="D21" s="7">
        <v>35</v>
      </c>
      <c r="E21" s="16">
        <f>10</f>
        <v>10</v>
      </c>
      <c r="F21" s="7">
        <v>412</v>
      </c>
      <c r="G21" s="17">
        <f t="shared" si="4"/>
        <v>102</v>
      </c>
      <c r="H21" s="7">
        <v>1168</v>
      </c>
      <c r="I21" s="18">
        <f t="shared" si="8"/>
        <v>432</v>
      </c>
      <c r="J21" s="7">
        <v>337</v>
      </c>
      <c r="K21" s="19">
        <f>12</f>
        <v>12</v>
      </c>
      <c r="L21" s="7">
        <v>4</v>
      </c>
      <c r="M21" s="23">
        <f>4</f>
        <v>4</v>
      </c>
      <c r="N21" s="7">
        <v>3</v>
      </c>
      <c r="O21" s="7">
        <v>37</v>
      </c>
      <c r="P21" s="7">
        <v>63</v>
      </c>
      <c r="Q21" s="7">
        <v>5</v>
      </c>
      <c r="R21" s="7">
        <v>22</v>
      </c>
      <c r="S21" s="7">
        <v>40</v>
      </c>
      <c r="T21" s="7">
        <v>19</v>
      </c>
      <c r="U21" s="7">
        <v>8</v>
      </c>
      <c r="V21" s="7">
        <v>4</v>
      </c>
      <c r="W21" s="7">
        <v>2</v>
      </c>
      <c r="X21" s="13" t="s">
        <v>25</v>
      </c>
      <c r="Y21" s="14" t="s">
        <v>29</v>
      </c>
      <c r="Z21" s="15"/>
    </row>
    <row r="22" spans="1:26" ht="13" x14ac:dyDescent="0.6">
      <c r="A22" s="5">
        <v>21</v>
      </c>
      <c r="B22" s="5" t="s">
        <v>60</v>
      </c>
      <c r="C22" s="13" t="s">
        <v>61</v>
      </c>
      <c r="D22" s="7">
        <v>30</v>
      </c>
      <c r="E22" s="8">
        <v>-5</v>
      </c>
      <c r="F22" s="7">
        <v>474</v>
      </c>
      <c r="G22" s="17">
        <f t="shared" si="4"/>
        <v>62</v>
      </c>
      <c r="H22" s="7">
        <v>1168</v>
      </c>
      <c r="I22" s="10">
        <v>0</v>
      </c>
      <c r="J22" s="7">
        <v>351</v>
      </c>
      <c r="K22" s="19">
        <f>J22-J21</f>
        <v>14</v>
      </c>
      <c r="L22" s="7">
        <v>7</v>
      </c>
      <c r="M22" s="23">
        <f>3</f>
        <v>3</v>
      </c>
      <c r="N22" s="7">
        <v>3</v>
      </c>
      <c r="O22" s="7">
        <v>37</v>
      </c>
      <c r="P22" s="7">
        <v>63</v>
      </c>
      <c r="Q22" s="7">
        <v>5</v>
      </c>
      <c r="R22" s="7">
        <v>21</v>
      </c>
      <c r="S22" s="7">
        <v>40</v>
      </c>
      <c r="T22" s="7">
        <v>20</v>
      </c>
      <c r="U22" s="7">
        <v>8</v>
      </c>
      <c r="V22" s="7">
        <v>4</v>
      </c>
      <c r="W22" s="7">
        <v>2</v>
      </c>
      <c r="X22" s="13" t="s">
        <v>25</v>
      </c>
      <c r="Y22" s="14" t="s">
        <v>29</v>
      </c>
      <c r="Z22" s="15"/>
    </row>
    <row r="23" spans="1:26" ht="13" x14ac:dyDescent="0.6">
      <c r="A23" s="5">
        <v>22</v>
      </c>
      <c r="B23" s="5" t="s">
        <v>62</v>
      </c>
      <c r="C23" s="21">
        <v>43194</v>
      </c>
      <c r="D23" s="7">
        <v>14</v>
      </c>
      <c r="E23" s="8">
        <v>-16</v>
      </c>
      <c r="F23" s="7">
        <v>347</v>
      </c>
      <c r="G23" s="9">
        <v>-127</v>
      </c>
      <c r="H23" s="7">
        <v>893</v>
      </c>
      <c r="I23" s="10">
        <v>-276</v>
      </c>
      <c r="J23" s="7">
        <v>355</v>
      </c>
      <c r="K23" s="19">
        <f>4</f>
        <v>4</v>
      </c>
      <c r="L23" s="7">
        <v>1</v>
      </c>
      <c r="M23" s="12">
        <v>-6</v>
      </c>
      <c r="N23" s="7">
        <v>2</v>
      </c>
      <c r="O23" s="7">
        <v>37</v>
      </c>
      <c r="P23" s="7">
        <v>63</v>
      </c>
      <c r="Q23" s="7">
        <v>5</v>
      </c>
      <c r="R23" s="7">
        <v>22</v>
      </c>
      <c r="S23" s="7">
        <v>40</v>
      </c>
      <c r="T23" s="7">
        <v>19</v>
      </c>
      <c r="U23" s="7">
        <v>9</v>
      </c>
      <c r="V23" s="7">
        <v>3</v>
      </c>
      <c r="W23" s="7">
        <v>2</v>
      </c>
      <c r="X23" s="13" t="s">
        <v>25</v>
      </c>
      <c r="Y23" s="14" t="s">
        <v>29</v>
      </c>
      <c r="Z23" s="15"/>
    </row>
    <row r="24" spans="1:26" ht="13" x14ac:dyDescent="0.6">
      <c r="A24" s="5">
        <v>23</v>
      </c>
      <c r="B24" s="5" t="s">
        <v>63</v>
      </c>
      <c r="C24" s="21">
        <v>43408</v>
      </c>
      <c r="D24" s="7">
        <v>24</v>
      </c>
      <c r="E24" s="8">
        <v>10</v>
      </c>
      <c r="F24" s="7">
        <v>577</v>
      </c>
      <c r="G24" s="17">
        <f>230</f>
        <v>230</v>
      </c>
      <c r="H24" s="7">
        <v>1029</v>
      </c>
      <c r="I24" s="10">
        <v>135</v>
      </c>
      <c r="J24" s="7">
        <v>368</v>
      </c>
      <c r="K24" s="11">
        <v>13</v>
      </c>
      <c r="L24" s="7">
        <v>0</v>
      </c>
      <c r="M24" s="12">
        <v>-1</v>
      </c>
      <c r="N24" s="7">
        <v>2</v>
      </c>
      <c r="O24" s="7">
        <v>37</v>
      </c>
      <c r="P24" s="7">
        <v>63</v>
      </c>
      <c r="Q24" s="7">
        <v>5</v>
      </c>
      <c r="R24" s="7">
        <v>20</v>
      </c>
      <c r="S24" s="7">
        <v>41</v>
      </c>
      <c r="T24" s="7">
        <v>20</v>
      </c>
      <c r="U24" s="7">
        <v>9</v>
      </c>
      <c r="V24" s="7">
        <v>3</v>
      </c>
      <c r="W24" s="7">
        <v>2</v>
      </c>
      <c r="X24" s="13" t="s">
        <v>25</v>
      </c>
      <c r="Y24" s="14" t="s">
        <v>29</v>
      </c>
      <c r="Z24" s="15"/>
    </row>
    <row r="25" spans="1:26" ht="13" x14ac:dyDescent="0.6">
      <c r="A25" s="5">
        <v>24</v>
      </c>
      <c r="B25" s="5" t="s">
        <v>64</v>
      </c>
      <c r="C25" s="13" t="s">
        <v>65</v>
      </c>
      <c r="D25" s="7">
        <v>38</v>
      </c>
      <c r="E25" s="16">
        <f>14</f>
        <v>14</v>
      </c>
      <c r="F25" s="7">
        <v>485</v>
      </c>
      <c r="G25" s="9">
        <v>-92</v>
      </c>
      <c r="H25" s="7">
        <v>938</v>
      </c>
      <c r="I25" s="10">
        <v>-91</v>
      </c>
      <c r="J25" s="7">
        <v>377</v>
      </c>
      <c r="K25" s="19">
        <f>9</f>
        <v>9</v>
      </c>
      <c r="L25" s="7">
        <v>1</v>
      </c>
      <c r="M25" s="23">
        <f>1</f>
        <v>1</v>
      </c>
      <c r="N25" s="7">
        <v>2</v>
      </c>
      <c r="O25" s="7">
        <v>38</v>
      </c>
      <c r="P25" s="7">
        <v>62</v>
      </c>
      <c r="Q25" s="7">
        <v>5</v>
      </c>
      <c r="R25" s="7">
        <v>22</v>
      </c>
      <c r="S25" s="7">
        <v>40</v>
      </c>
      <c r="T25" s="7">
        <v>19</v>
      </c>
      <c r="U25" s="7">
        <v>9</v>
      </c>
      <c r="V25" s="7">
        <v>3</v>
      </c>
      <c r="W25" s="7">
        <v>2</v>
      </c>
      <c r="X25" s="13" t="s">
        <v>66</v>
      </c>
      <c r="Y25" s="14" t="s">
        <v>29</v>
      </c>
      <c r="Z25" s="15"/>
    </row>
    <row r="26" spans="1:26" ht="13" x14ac:dyDescent="0.6">
      <c r="A26" s="5">
        <v>25</v>
      </c>
      <c r="B26" s="5" t="s">
        <v>67</v>
      </c>
      <c r="C26" s="13" t="s">
        <v>68</v>
      </c>
      <c r="D26" s="7">
        <v>16</v>
      </c>
      <c r="E26" s="8">
        <v>-22</v>
      </c>
      <c r="F26" s="7">
        <v>402</v>
      </c>
      <c r="G26" s="9">
        <v>-83</v>
      </c>
      <c r="H26" s="7">
        <v>872</v>
      </c>
      <c r="I26" s="10">
        <v>-67</v>
      </c>
      <c r="J26" s="7">
        <v>391</v>
      </c>
      <c r="K26" s="19">
        <f>J26-J25</f>
        <v>14</v>
      </c>
      <c r="L26" s="7">
        <v>0</v>
      </c>
      <c r="M26" s="12">
        <v>-1</v>
      </c>
      <c r="N26" s="7">
        <v>2</v>
      </c>
      <c r="O26" s="7">
        <v>37</v>
      </c>
      <c r="P26" s="7">
        <v>63</v>
      </c>
      <c r="Q26" s="7">
        <v>5</v>
      </c>
      <c r="R26" s="7">
        <v>22</v>
      </c>
      <c r="S26" s="7">
        <v>40</v>
      </c>
      <c r="T26" s="7">
        <v>19</v>
      </c>
      <c r="U26" s="7">
        <v>9</v>
      </c>
      <c r="V26" s="7">
        <v>3</v>
      </c>
      <c r="W26" s="7">
        <v>2</v>
      </c>
      <c r="X26" s="13" t="s">
        <v>25</v>
      </c>
      <c r="Y26" s="14" t="s">
        <v>29</v>
      </c>
      <c r="Z26" s="15"/>
    </row>
    <row r="27" spans="1:26" ht="13" x14ac:dyDescent="0.6">
      <c r="A27" s="5">
        <v>26</v>
      </c>
      <c r="B27" s="5" t="s">
        <v>69</v>
      </c>
      <c r="C27" s="21">
        <v>43136</v>
      </c>
      <c r="D27" s="7">
        <v>36</v>
      </c>
      <c r="E27" s="16">
        <f>20</f>
        <v>20</v>
      </c>
      <c r="F27" s="7">
        <v>448</v>
      </c>
      <c r="G27" s="17">
        <f>51</f>
        <v>51</v>
      </c>
      <c r="H27" s="7">
        <v>1109</v>
      </c>
      <c r="I27" s="18">
        <f>240</f>
        <v>240</v>
      </c>
      <c r="J27" s="7">
        <v>408</v>
      </c>
      <c r="K27" s="11">
        <v>17</v>
      </c>
      <c r="L27" s="7">
        <v>2</v>
      </c>
      <c r="M27" s="23">
        <f>2</f>
        <v>2</v>
      </c>
      <c r="N27" s="7">
        <v>2</v>
      </c>
      <c r="O27" s="7">
        <v>38</v>
      </c>
      <c r="P27" s="7">
        <v>62</v>
      </c>
      <c r="Q27" s="7">
        <v>5</v>
      </c>
      <c r="R27" s="7">
        <v>22</v>
      </c>
      <c r="S27" s="7">
        <v>39</v>
      </c>
      <c r="T27" s="7">
        <v>20</v>
      </c>
      <c r="U27" s="7">
        <v>9</v>
      </c>
      <c r="V27" s="7">
        <v>3</v>
      </c>
      <c r="W27" s="7">
        <v>2</v>
      </c>
      <c r="X27" s="13" t="s">
        <v>25</v>
      </c>
      <c r="Y27" s="14" t="s">
        <v>29</v>
      </c>
      <c r="Z27" s="15"/>
    </row>
    <row r="28" spans="1:26" ht="13" x14ac:dyDescent="0.6">
      <c r="A28" s="5">
        <v>27</v>
      </c>
      <c r="B28" s="5" t="s">
        <v>70</v>
      </c>
      <c r="C28" s="21">
        <v>43348</v>
      </c>
      <c r="D28" s="7">
        <v>30</v>
      </c>
      <c r="E28" s="8">
        <v>-6</v>
      </c>
      <c r="F28" s="7">
        <v>542</v>
      </c>
      <c r="G28" s="9">
        <v>94</v>
      </c>
      <c r="H28" s="7">
        <v>1210</v>
      </c>
      <c r="I28" s="10">
        <v>101</v>
      </c>
      <c r="J28" s="7">
        <v>422</v>
      </c>
      <c r="K28" s="11">
        <v>14</v>
      </c>
      <c r="L28" s="7">
        <v>0</v>
      </c>
      <c r="M28" s="12">
        <v>-2</v>
      </c>
      <c r="N28" s="7">
        <v>2</v>
      </c>
      <c r="O28" s="7">
        <v>38</v>
      </c>
      <c r="P28" s="7">
        <v>62</v>
      </c>
      <c r="Q28" s="7">
        <v>5</v>
      </c>
      <c r="R28" s="7">
        <v>22</v>
      </c>
      <c r="S28" s="7">
        <v>38</v>
      </c>
      <c r="T28" s="7">
        <v>19</v>
      </c>
      <c r="U28" s="7">
        <v>10</v>
      </c>
      <c r="V28" s="7">
        <v>4</v>
      </c>
      <c r="W28" s="7">
        <v>2</v>
      </c>
      <c r="X28" s="13" t="s">
        <v>25</v>
      </c>
      <c r="Y28" s="14" t="s">
        <v>71</v>
      </c>
      <c r="Z28" s="15"/>
    </row>
    <row r="29" spans="1:26" ht="13" x14ac:dyDescent="0.6">
      <c r="A29" s="5">
        <v>28</v>
      </c>
      <c r="B29" s="5" t="s">
        <v>72</v>
      </c>
      <c r="C29" s="13" t="s">
        <v>73</v>
      </c>
      <c r="D29" s="7">
        <v>23</v>
      </c>
      <c r="E29" s="8">
        <v>-7</v>
      </c>
      <c r="F29" s="7">
        <v>512</v>
      </c>
      <c r="G29" s="9">
        <v>-30</v>
      </c>
      <c r="H29" s="7">
        <v>1428</v>
      </c>
      <c r="I29" s="18">
        <f>217</f>
        <v>217</v>
      </c>
      <c r="J29" s="7">
        <v>431</v>
      </c>
      <c r="K29" s="11">
        <v>9</v>
      </c>
      <c r="L29" s="7">
        <v>1</v>
      </c>
      <c r="M29" s="23">
        <f>1</f>
        <v>1</v>
      </c>
      <c r="N29" s="7">
        <v>3</v>
      </c>
      <c r="O29" s="7">
        <v>38</v>
      </c>
      <c r="P29" s="7">
        <v>62</v>
      </c>
      <c r="Q29" s="7">
        <v>5</v>
      </c>
      <c r="R29" s="7">
        <v>23</v>
      </c>
      <c r="S29" s="7">
        <v>38</v>
      </c>
      <c r="T29" s="7">
        <v>18</v>
      </c>
      <c r="U29" s="7">
        <v>9</v>
      </c>
      <c r="V29" s="7">
        <v>4</v>
      </c>
      <c r="W29" s="7">
        <v>3</v>
      </c>
      <c r="X29" s="13" t="s">
        <v>25</v>
      </c>
      <c r="Y29" s="14" t="s">
        <v>71</v>
      </c>
      <c r="Z29" s="15"/>
    </row>
    <row r="30" spans="1:26" ht="13" x14ac:dyDescent="0.6">
      <c r="A30" s="5">
        <v>29</v>
      </c>
      <c r="B30" s="5" t="s">
        <v>74</v>
      </c>
      <c r="C30" s="13" t="s">
        <v>75</v>
      </c>
      <c r="D30" s="7">
        <v>36</v>
      </c>
      <c r="E30" s="8">
        <v>13</v>
      </c>
      <c r="F30" s="7">
        <v>396</v>
      </c>
      <c r="G30" s="9">
        <v>-116</v>
      </c>
      <c r="H30" s="7">
        <v>838</v>
      </c>
      <c r="I30" s="10">
        <v>-590</v>
      </c>
      <c r="J30" s="7">
        <v>445</v>
      </c>
      <c r="K30" s="11">
        <v>14</v>
      </c>
      <c r="L30" s="7">
        <v>1</v>
      </c>
      <c r="M30" s="12">
        <v>0</v>
      </c>
      <c r="N30" s="7">
        <v>2</v>
      </c>
      <c r="O30" s="7">
        <v>36</v>
      </c>
      <c r="P30" s="7">
        <v>64</v>
      </c>
      <c r="Q30" s="7">
        <v>4</v>
      </c>
      <c r="R30" s="7">
        <v>24</v>
      </c>
      <c r="S30" s="7">
        <v>38</v>
      </c>
      <c r="T30" s="7">
        <v>19</v>
      </c>
      <c r="U30" s="7">
        <v>10</v>
      </c>
      <c r="V30" s="7">
        <v>3</v>
      </c>
      <c r="W30" s="7">
        <v>2</v>
      </c>
      <c r="X30" s="13" t="s">
        <v>25</v>
      </c>
      <c r="Y30" s="14" t="s">
        <v>71</v>
      </c>
      <c r="Z30" s="15"/>
    </row>
    <row r="31" spans="1:26" ht="13" x14ac:dyDescent="0.6">
      <c r="A31" s="5">
        <v>30</v>
      </c>
      <c r="B31" s="5" t="s">
        <v>76</v>
      </c>
      <c r="C31" s="13" t="s">
        <v>77</v>
      </c>
      <c r="D31" s="7">
        <v>65</v>
      </c>
      <c r="E31" s="8">
        <v>28</v>
      </c>
      <c r="F31" s="7">
        <v>414</v>
      </c>
      <c r="G31" s="9">
        <v>18</v>
      </c>
      <c r="H31" s="7">
        <v>1312</v>
      </c>
      <c r="I31" s="10">
        <v>473</v>
      </c>
      <c r="J31" s="7">
        <v>473</v>
      </c>
      <c r="K31" s="11">
        <v>28</v>
      </c>
      <c r="L31" s="7">
        <v>1</v>
      </c>
      <c r="M31" s="12">
        <v>0</v>
      </c>
      <c r="N31" s="7">
        <v>4</v>
      </c>
      <c r="O31" s="7">
        <v>37</v>
      </c>
      <c r="P31" s="7">
        <v>63</v>
      </c>
      <c r="Q31" s="7">
        <v>4</v>
      </c>
      <c r="R31" s="7">
        <v>23</v>
      </c>
      <c r="S31" s="7">
        <v>39</v>
      </c>
      <c r="T31" s="7">
        <v>19</v>
      </c>
      <c r="U31" s="7">
        <v>10</v>
      </c>
      <c r="V31" s="7">
        <v>3</v>
      </c>
      <c r="W31" s="7">
        <v>2</v>
      </c>
      <c r="X31" s="13" t="s">
        <v>66</v>
      </c>
      <c r="Y31" s="14" t="s">
        <v>71</v>
      </c>
      <c r="Z31" s="15"/>
    </row>
    <row r="32" spans="1:26" ht="13" x14ac:dyDescent="0.6">
      <c r="A32" s="5">
        <v>31</v>
      </c>
      <c r="B32" s="5" t="s">
        <v>78</v>
      </c>
      <c r="C32" s="21">
        <v>43257</v>
      </c>
      <c r="D32" s="7">
        <v>55</v>
      </c>
      <c r="E32" s="8">
        <v>-10</v>
      </c>
      <c r="F32" s="7">
        <v>490</v>
      </c>
      <c r="G32" s="17">
        <f>75</f>
        <v>75</v>
      </c>
      <c r="H32" s="7">
        <v>2025</v>
      </c>
      <c r="I32" s="10">
        <v>709</v>
      </c>
      <c r="J32" s="7">
        <v>490</v>
      </c>
      <c r="K32" s="11">
        <v>17</v>
      </c>
      <c r="L32" s="7">
        <v>2</v>
      </c>
      <c r="M32" s="12">
        <v>1</v>
      </c>
      <c r="N32" s="7">
        <v>4</v>
      </c>
      <c r="O32" s="7">
        <v>36</v>
      </c>
      <c r="P32" s="7">
        <v>64</v>
      </c>
      <c r="Q32" s="7">
        <v>4</v>
      </c>
      <c r="R32" s="7">
        <v>24</v>
      </c>
      <c r="S32" s="7">
        <v>37</v>
      </c>
      <c r="T32" s="7">
        <v>19</v>
      </c>
      <c r="U32" s="7">
        <v>10</v>
      </c>
      <c r="V32" s="7">
        <v>4</v>
      </c>
      <c r="W32" s="7">
        <v>2</v>
      </c>
      <c r="X32" s="13" t="s">
        <v>25</v>
      </c>
      <c r="Y32" s="14" t="s">
        <v>71</v>
      </c>
      <c r="Z32" s="15"/>
    </row>
    <row r="33" spans="1:26" ht="13" x14ac:dyDescent="0.6">
      <c r="A33" s="5">
        <v>32</v>
      </c>
      <c r="B33" s="5" t="s">
        <v>79</v>
      </c>
      <c r="C33" s="13" t="s">
        <v>80</v>
      </c>
      <c r="D33" s="7">
        <v>80</v>
      </c>
      <c r="E33" s="8">
        <v>25</v>
      </c>
      <c r="F33" s="7">
        <v>956</v>
      </c>
      <c r="G33" s="9">
        <v>464</v>
      </c>
      <c r="H33" s="7">
        <v>3420</v>
      </c>
      <c r="I33" s="10">
        <v>1392</v>
      </c>
      <c r="J33" s="7">
        <v>513</v>
      </c>
      <c r="K33" s="11">
        <v>23</v>
      </c>
      <c r="L33" s="7">
        <v>1</v>
      </c>
      <c r="M33" s="12">
        <v>-1</v>
      </c>
      <c r="N33" s="7">
        <v>5</v>
      </c>
      <c r="O33" s="7">
        <v>36</v>
      </c>
      <c r="P33" s="7">
        <v>64</v>
      </c>
      <c r="Q33" s="7">
        <v>4</v>
      </c>
      <c r="R33" s="7">
        <v>24</v>
      </c>
      <c r="S33" s="7">
        <v>37</v>
      </c>
      <c r="T33" s="7">
        <v>19</v>
      </c>
      <c r="U33" s="7">
        <v>11</v>
      </c>
      <c r="V33" s="7">
        <v>3</v>
      </c>
      <c r="W33" s="7">
        <v>2</v>
      </c>
      <c r="X33" s="13" t="s">
        <v>25</v>
      </c>
      <c r="Y33" s="14" t="s">
        <v>71</v>
      </c>
      <c r="Z33" s="15"/>
    </row>
    <row r="34" spans="1:26" ht="13" x14ac:dyDescent="0.6">
      <c r="A34" s="5">
        <v>33</v>
      </c>
      <c r="B34" s="5" t="s">
        <v>81</v>
      </c>
      <c r="C34" s="13" t="s">
        <v>82</v>
      </c>
      <c r="D34" s="7">
        <v>41</v>
      </c>
      <c r="E34" s="8">
        <v>-39</v>
      </c>
      <c r="F34" s="7">
        <v>565</v>
      </c>
      <c r="G34" s="9">
        <v>-393</v>
      </c>
      <c r="H34" s="7">
        <v>2408</v>
      </c>
      <c r="I34" s="10">
        <v>-1017</v>
      </c>
      <c r="J34" s="7">
        <v>521</v>
      </c>
      <c r="K34" s="11">
        <v>9</v>
      </c>
      <c r="L34" s="7">
        <v>0</v>
      </c>
      <c r="M34" s="12">
        <v>-1</v>
      </c>
      <c r="N34" s="7">
        <v>5</v>
      </c>
      <c r="O34" s="7">
        <v>37</v>
      </c>
      <c r="P34" s="7">
        <v>63</v>
      </c>
      <c r="Q34" s="7">
        <v>4</v>
      </c>
      <c r="R34" s="7">
        <v>24</v>
      </c>
      <c r="S34" s="7">
        <v>37</v>
      </c>
      <c r="T34" s="7">
        <v>19</v>
      </c>
      <c r="U34" s="7">
        <v>10</v>
      </c>
      <c r="V34" s="7">
        <v>4</v>
      </c>
      <c r="W34" s="7">
        <v>2</v>
      </c>
      <c r="X34" s="13" t="s">
        <v>25</v>
      </c>
      <c r="Y34" s="14" t="s">
        <v>71</v>
      </c>
      <c r="Z34" s="15"/>
    </row>
    <row r="35" spans="1:26" ht="13" x14ac:dyDescent="0.6">
      <c r="A35" s="5">
        <v>34</v>
      </c>
      <c r="B35" s="5" t="s">
        <v>83</v>
      </c>
      <c r="C35" s="13" t="s">
        <v>84</v>
      </c>
      <c r="D35" s="7">
        <v>60</v>
      </c>
      <c r="E35" s="8">
        <v>19</v>
      </c>
      <c r="F35" s="7">
        <v>1122</v>
      </c>
      <c r="G35" s="9">
        <v>555</v>
      </c>
      <c r="H35" s="7">
        <v>3421</v>
      </c>
      <c r="I35" s="10">
        <v>1006</v>
      </c>
      <c r="J35" s="7">
        <v>529</v>
      </c>
      <c r="K35" s="11">
        <v>7</v>
      </c>
      <c r="L35" s="7">
        <v>0</v>
      </c>
      <c r="M35" s="12">
        <v>0</v>
      </c>
      <c r="N35" s="7">
        <v>5</v>
      </c>
      <c r="O35" s="7">
        <v>37</v>
      </c>
      <c r="P35" s="7">
        <v>63</v>
      </c>
      <c r="Q35" s="7">
        <v>4</v>
      </c>
      <c r="R35" s="7">
        <v>24</v>
      </c>
      <c r="S35" s="7">
        <v>38</v>
      </c>
      <c r="T35" s="7">
        <v>19</v>
      </c>
      <c r="U35" s="7">
        <v>10</v>
      </c>
      <c r="V35" s="7">
        <v>4</v>
      </c>
      <c r="W35" s="7">
        <v>1</v>
      </c>
      <c r="X35" s="13" t="s">
        <v>25</v>
      </c>
      <c r="Y35" s="14" t="s">
        <v>71</v>
      </c>
      <c r="Z35" s="15"/>
    </row>
    <row r="36" spans="1:26" ht="13" x14ac:dyDescent="0.6">
      <c r="A36" s="5">
        <v>35</v>
      </c>
      <c r="B36" s="5" t="s">
        <v>85</v>
      </c>
      <c r="C36" s="21">
        <v>43197</v>
      </c>
      <c r="D36" s="7">
        <v>88</v>
      </c>
      <c r="E36" s="8">
        <v>28</v>
      </c>
      <c r="F36" s="7">
        <v>2057</v>
      </c>
      <c r="G36" s="9">
        <v>935</v>
      </c>
      <c r="H36" s="7">
        <v>5873</v>
      </c>
      <c r="I36" s="10">
        <v>2448</v>
      </c>
      <c r="J36" s="7">
        <v>555</v>
      </c>
      <c r="K36" s="11">
        <v>18</v>
      </c>
      <c r="L36" s="7">
        <v>2</v>
      </c>
      <c r="M36" s="12">
        <v>2</v>
      </c>
      <c r="N36" s="7">
        <v>5</v>
      </c>
      <c r="O36" s="7">
        <v>37</v>
      </c>
      <c r="P36" s="7">
        <v>64</v>
      </c>
      <c r="Q36" s="7">
        <v>4</v>
      </c>
      <c r="R36" s="7">
        <v>23</v>
      </c>
      <c r="S36" s="7">
        <v>38</v>
      </c>
      <c r="T36" s="7">
        <v>19</v>
      </c>
      <c r="U36" s="7">
        <v>10</v>
      </c>
      <c r="V36" s="7">
        <v>4</v>
      </c>
      <c r="W36" s="7">
        <v>2</v>
      </c>
      <c r="X36" s="13" t="s">
        <v>25</v>
      </c>
      <c r="Y36" s="14" t="s">
        <v>71</v>
      </c>
      <c r="Z36" s="15"/>
    </row>
    <row r="37" spans="1:26" ht="13" x14ac:dyDescent="0.6">
      <c r="A37" s="5">
        <v>36</v>
      </c>
      <c r="B37" s="5" t="s">
        <v>86</v>
      </c>
      <c r="C37" s="21">
        <v>43411</v>
      </c>
      <c r="D37" s="7">
        <v>80</v>
      </c>
      <c r="E37" s="8">
        <v>-8</v>
      </c>
      <c r="F37" s="7">
        <v>1737</v>
      </c>
      <c r="G37" s="9">
        <v>-320</v>
      </c>
      <c r="H37" s="7">
        <v>4223</v>
      </c>
      <c r="I37" s="10">
        <v>-1676</v>
      </c>
      <c r="J37" s="7">
        <v>574</v>
      </c>
      <c r="K37" s="11">
        <v>19</v>
      </c>
      <c r="L37" s="7">
        <v>0</v>
      </c>
      <c r="M37" s="12">
        <v>-2</v>
      </c>
      <c r="N37" s="7">
        <v>4</v>
      </c>
      <c r="O37" s="7">
        <v>38</v>
      </c>
      <c r="P37" s="7">
        <v>62</v>
      </c>
      <c r="Q37" s="7">
        <v>2</v>
      </c>
      <c r="R37" s="7">
        <v>23</v>
      </c>
      <c r="S37" s="7">
        <v>38</v>
      </c>
      <c r="T37" s="7">
        <v>20</v>
      </c>
      <c r="U37" s="7">
        <v>10</v>
      </c>
      <c r="V37" s="7">
        <v>4</v>
      </c>
      <c r="W37" s="7">
        <v>2</v>
      </c>
      <c r="X37" s="13" t="s">
        <v>25</v>
      </c>
      <c r="Y37" s="14" t="s">
        <v>71</v>
      </c>
      <c r="Z37" s="15"/>
    </row>
    <row r="38" spans="1:26" ht="13" x14ac:dyDescent="0.6">
      <c r="A38" s="5">
        <v>37</v>
      </c>
      <c r="B38" s="26" t="s">
        <v>87</v>
      </c>
      <c r="C38" s="13" t="s">
        <v>88</v>
      </c>
      <c r="D38" s="7">
        <v>98</v>
      </c>
      <c r="E38" s="8">
        <v>18</v>
      </c>
      <c r="F38" s="7">
        <v>2382</v>
      </c>
      <c r="G38" s="9">
        <v>645</v>
      </c>
      <c r="H38" s="7">
        <v>7137</v>
      </c>
      <c r="I38" s="10">
        <v>2910</v>
      </c>
      <c r="J38" s="7">
        <v>615</v>
      </c>
      <c r="K38" s="11">
        <v>41</v>
      </c>
      <c r="L38" s="7">
        <v>6</v>
      </c>
      <c r="M38" s="12">
        <v>6</v>
      </c>
      <c r="N38" s="7">
        <v>6</v>
      </c>
      <c r="O38" s="7">
        <v>37</v>
      </c>
      <c r="P38" s="7">
        <v>63</v>
      </c>
      <c r="Q38" s="7">
        <v>4</v>
      </c>
      <c r="R38" s="7">
        <v>24</v>
      </c>
      <c r="S38" s="7">
        <v>37</v>
      </c>
      <c r="T38" s="7">
        <v>19</v>
      </c>
      <c r="U38" s="7">
        <v>10</v>
      </c>
      <c r="V38" s="7">
        <v>4</v>
      </c>
      <c r="W38" s="7">
        <v>2</v>
      </c>
      <c r="X38" s="13" t="s">
        <v>25</v>
      </c>
      <c r="Y38" s="14" t="s">
        <v>71</v>
      </c>
      <c r="Z38" s="15"/>
    </row>
    <row r="39" spans="1:26" ht="13" x14ac:dyDescent="0.6">
      <c r="A39" s="5">
        <v>38</v>
      </c>
      <c r="B39" s="5" t="s">
        <v>89</v>
      </c>
      <c r="C39" s="13" t="s">
        <v>90</v>
      </c>
      <c r="D39" s="7">
        <v>100</v>
      </c>
      <c r="E39" s="8">
        <v>2</v>
      </c>
      <c r="F39" s="7">
        <v>3211</v>
      </c>
      <c r="G39" s="9">
        <v>822</v>
      </c>
      <c r="H39" s="7">
        <v>8360</v>
      </c>
      <c r="I39" s="10">
        <v>1207</v>
      </c>
      <c r="J39" s="7">
        <v>653</v>
      </c>
      <c r="K39" s="11">
        <v>45</v>
      </c>
      <c r="L39" s="7">
        <v>8</v>
      </c>
      <c r="M39" s="12">
        <v>2</v>
      </c>
      <c r="N39" s="7">
        <v>7</v>
      </c>
      <c r="O39" s="7">
        <v>38</v>
      </c>
      <c r="P39" s="7">
        <v>62</v>
      </c>
      <c r="Q39" s="7">
        <v>4</v>
      </c>
      <c r="R39" s="7">
        <v>24</v>
      </c>
      <c r="S39" s="7">
        <v>38</v>
      </c>
      <c r="T39" s="7">
        <v>18</v>
      </c>
      <c r="U39" s="7">
        <v>10</v>
      </c>
      <c r="V39" s="7">
        <v>4</v>
      </c>
      <c r="W39" s="7">
        <v>2</v>
      </c>
      <c r="X39" s="13" t="s">
        <v>25</v>
      </c>
      <c r="Y39" s="14" t="s">
        <v>71</v>
      </c>
      <c r="Z39" s="15"/>
    </row>
    <row r="40" spans="1:26" ht="13" x14ac:dyDescent="0.6">
      <c r="A40" s="5">
        <v>39</v>
      </c>
      <c r="B40" s="26" t="s">
        <v>91</v>
      </c>
      <c r="C40" s="21">
        <v>43108</v>
      </c>
      <c r="D40" s="7">
        <v>75</v>
      </c>
      <c r="E40" s="8">
        <v>-25</v>
      </c>
      <c r="F40" s="7">
        <v>992</v>
      </c>
      <c r="G40" s="9">
        <v>-2219</v>
      </c>
      <c r="H40" s="7">
        <v>7774</v>
      </c>
      <c r="I40" s="10">
        <v>-591</v>
      </c>
      <c r="J40" s="7">
        <v>676</v>
      </c>
      <c r="K40" s="11">
        <v>22</v>
      </c>
      <c r="L40" s="7">
        <v>1</v>
      </c>
      <c r="M40" s="12">
        <v>-7</v>
      </c>
      <c r="N40" s="7">
        <v>7</v>
      </c>
      <c r="O40" s="7">
        <v>38</v>
      </c>
      <c r="P40" s="7">
        <v>62</v>
      </c>
      <c r="Q40" s="7">
        <v>3</v>
      </c>
      <c r="R40" s="7">
        <v>24</v>
      </c>
      <c r="S40" s="7">
        <v>38</v>
      </c>
      <c r="T40" s="7">
        <v>19</v>
      </c>
      <c r="U40" s="7">
        <v>10</v>
      </c>
      <c r="V40" s="7">
        <v>4</v>
      </c>
      <c r="W40" s="7">
        <v>2</v>
      </c>
      <c r="X40" s="13" t="s">
        <v>25</v>
      </c>
      <c r="Y40" s="14" t="s">
        <v>71</v>
      </c>
      <c r="Z40" s="15"/>
    </row>
    <row r="41" spans="1:26" ht="13" x14ac:dyDescent="0.6">
      <c r="A41" s="5">
        <v>40</v>
      </c>
      <c r="B41" s="26" t="s">
        <v>92</v>
      </c>
      <c r="C41" s="21">
        <v>43320</v>
      </c>
      <c r="D41" s="7">
        <v>54</v>
      </c>
      <c r="E41" s="8">
        <v>-23</v>
      </c>
      <c r="F41" s="7">
        <v>776</v>
      </c>
      <c r="G41" s="9">
        <v>-207</v>
      </c>
      <c r="H41" s="7">
        <v>4226</v>
      </c>
      <c r="I41" s="10">
        <v>-3494</v>
      </c>
      <c r="J41" s="7">
        <v>690</v>
      </c>
      <c r="K41" s="11">
        <v>15</v>
      </c>
      <c r="L41" s="7">
        <v>2</v>
      </c>
      <c r="M41" s="12">
        <v>1</v>
      </c>
      <c r="N41" s="7">
        <v>6</v>
      </c>
      <c r="O41" s="7">
        <v>39</v>
      </c>
      <c r="P41" s="7">
        <v>61</v>
      </c>
      <c r="Q41" s="27">
        <v>4</v>
      </c>
      <c r="R41" s="27">
        <v>24</v>
      </c>
      <c r="S41" s="27">
        <v>38</v>
      </c>
      <c r="T41" s="27">
        <v>18</v>
      </c>
      <c r="U41" s="27">
        <v>10</v>
      </c>
      <c r="V41" s="27">
        <v>4</v>
      </c>
      <c r="W41" s="27">
        <v>2</v>
      </c>
      <c r="X41" s="13" t="s">
        <v>25</v>
      </c>
      <c r="Y41" s="14" t="s">
        <v>71</v>
      </c>
      <c r="Z41" s="15"/>
    </row>
    <row r="42" spans="1:26" ht="13" x14ac:dyDescent="0.6">
      <c r="A42" s="5">
        <v>41</v>
      </c>
      <c r="B42" s="26" t="s">
        <v>93</v>
      </c>
      <c r="C42" s="13" t="s">
        <v>94</v>
      </c>
      <c r="D42" s="7">
        <v>68</v>
      </c>
      <c r="E42" s="8">
        <v>17</v>
      </c>
      <c r="F42" s="7">
        <v>1059</v>
      </c>
      <c r="G42" s="9">
        <v>283</v>
      </c>
      <c r="H42" s="7">
        <v>5036</v>
      </c>
      <c r="I42" s="10">
        <v>834</v>
      </c>
      <c r="J42" s="7">
        <v>708</v>
      </c>
      <c r="K42" s="11">
        <v>20</v>
      </c>
      <c r="L42" s="7">
        <v>4</v>
      </c>
      <c r="M42" s="12">
        <v>2</v>
      </c>
      <c r="N42" s="7">
        <v>6</v>
      </c>
      <c r="O42" s="7">
        <v>39</v>
      </c>
      <c r="P42" s="7">
        <v>61</v>
      </c>
      <c r="Q42" s="7">
        <v>4</v>
      </c>
      <c r="R42" s="7">
        <v>24</v>
      </c>
      <c r="S42" s="7">
        <v>38</v>
      </c>
      <c r="T42" s="7">
        <v>18</v>
      </c>
      <c r="U42" s="7">
        <v>10</v>
      </c>
      <c r="V42" s="7">
        <v>4</v>
      </c>
      <c r="W42" s="7">
        <v>2</v>
      </c>
      <c r="X42" s="13" t="s">
        <v>25</v>
      </c>
      <c r="Y42" s="14" t="s">
        <v>71</v>
      </c>
      <c r="Z42" s="15"/>
    </row>
    <row r="43" spans="1:26" ht="13" x14ac:dyDescent="0.6">
      <c r="A43" s="5">
        <v>42</v>
      </c>
      <c r="B43" s="5" t="s">
        <v>95</v>
      </c>
      <c r="C43" s="13" t="s">
        <v>96</v>
      </c>
      <c r="D43" s="7">
        <v>79</v>
      </c>
      <c r="E43" s="8">
        <v>11</v>
      </c>
      <c r="F43" s="7">
        <v>1008</v>
      </c>
      <c r="G43" s="9">
        <v>-51</v>
      </c>
      <c r="H43" s="7">
        <v>4616</v>
      </c>
      <c r="I43" s="10">
        <v>-422</v>
      </c>
      <c r="J43" s="7">
        <v>734</v>
      </c>
      <c r="K43" s="11">
        <v>19</v>
      </c>
      <c r="L43" s="7">
        <v>4</v>
      </c>
      <c r="M43" s="12">
        <v>0</v>
      </c>
      <c r="N43" s="7">
        <v>6</v>
      </c>
      <c r="O43" s="7">
        <v>39</v>
      </c>
      <c r="P43" s="7">
        <v>61</v>
      </c>
      <c r="Q43" s="7">
        <v>4</v>
      </c>
      <c r="R43" s="7">
        <v>24</v>
      </c>
      <c r="S43" s="7">
        <v>38</v>
      </c>
      <c r="T43" s="7">
        <v>18</v>
      </c>
      <c r="U43" s="7">
        <v>10</v>
      </c>
      <c r="V43" s="7">
        <v>4</v>
      </c>
      <c r="W43" s="7">
        <v>2</v>
      </c>
      <c r="X43" s="13" t="s">
        <v>25</v>
      </c>
      <c r="Y43" s="14" t="s">
        <v>71</v>
      </c>
      <c r="Z43" s="15"/>
    </row>
    <row r="44" spans="1:26" ht="13" x14ac:dyDescent="0.6">
      <c r="A44" s="5">
        <v>43</v>
      </c>
      <c r="B44" s="5" t="s">
        <v>97</v>
      </c>
      <c r="C44" s="26" t="s">
        <v>98</v>
      </c>
      <c r="D44" s="28">
        <v>80</v>
      </c>
      <c r="E44" s="16">
        <f>1</f>
        <v>1</v>
      </c>
      <c r="F44" s="7">
        <v>1862</v>
      </c>
      <c r="G44" s="9">
        <v>854</v>
      </c>
      <c r="H44" s="7">
        <v>6698</v>
      </c>
      <c r="I44" s="10">
        <v>2082</v>
      </c>
      <c r="J44" s="7">
        <v>765</v>
      </c>
      <c r="K44" s="11">
        <v>33</v>
      </c>
      <c r="L44" s="7">
        <v>4</v>
      </c>
      <c r="M44" s="12">
        <v>0</v>
      </c>
      <c r="N44" s="7">
        <v>7</v>
      </c>
      <c r="O44" s="7">
        <v>39</v>
      </c>
      <c r="P44" s="7">
        <v>61</v>
      </c>
      <c r="Q44" s="7">
        <v>4</v>
      </c>
      <c r="R44" s="7">
        <v>24</v>
      </c>
      <c r="S44" s="7">
        <v>38</v>
      </c>
      <c r="T44" s="7">
        <v>18</v>
      </c>
      <c r="U44" s="7">
        <v>10</v>
      </c>
      <c r="V44" s="7">
        <v>4</v>
      </c>
      <c r="W44" s="7">
        <v>2</v>
      </c>
      <c r="X44" s="13" t="s">
        <v>25</v>
      </c>
      <c r="Y44" s="14" t="s">
        <v>71</v>
      </c>
      <c r="Z44" s="15"/>
    </row>
    <row r="45" spans="1:26" ht="13" x14ac:dyDescent="0.6">
      <c r="A45" s="5">
        <v>44</v>
      </c>
      <c r="B45" s="5" t="s">
        <v>99</v>
      </c>
      <c r="C45" s="21">
        <v>43229</v>
      </c>
      <c r="D45" s="7">
        <v>62</v>
      </c>
      <c r="E45" s="8">
        <v>-18</v>
      </c>
      <c r="F45" s="7">
        <v>852</v>
      </c>
      <c r="G45" s="9">
        <v>-1010</v>
      </c>
      <c r="H45" s="7">
        <v>4560</v>
      </c>
      <c r="I45" s="10">
        <v>-2138</v>
      </c>
      <c r="J45" s="7">
        <v>774</v>
      </c>
      <c r="K45" s="11">
        <v>9</v>
      </c>
      <c r="L45" s="7">
        <v>0</v>
      </c>
      <c r="M45" s="12">
        <v>-4</v>
      </c>
      <c r="N45" s="7">
        <v>7</v>
      </c>
      <c r="O45" s="7">
        <v>39</v>
      </c>
      <c r="P45" s="7">
        <v>61</v>
      </c>
      <c r="Q45" s="7">
        <v>4</v>
      </c>
      <c r="R45" s="7">
        <v>24</v>
      </c>
      <c r="S45" s="7">
        <v>38</v>
      </c>
      <c r="T45" s="7">
        <v>18</v>
      </c>
      <c r="U45" s="7">
        <v>10</v>
      </c>
      <c r="V45" s="7">
        <v>4</v>
      </c>
      <c r="W45" s="7">
        <v>2</v>
      </c>
      <c r="X45" s="13" t="s">
        <v>25</v>
      </c>
      <c r="Y45" s="14" t="s">
        <v>71</v>
      </c>
      <c r="Z45" s="15"/>
    </row>
    <row r="46" spans="1:26" ht="13" x14ac:dyDescent="0.6">
      <c r="A46" s="5">
        <v>45</v>
      </c>
      <c r="B46" s="26" t="s">
        <v>100</v>
      </c>
      <c r="C46" s="21">
        <v>43443</v>
      </c>
      <c r="D46" s="7">
        <v>63</v>
      </c>
      <c r="E46" s="8">
        <v>1</v>
      </c>
      <c r="F46" s="7">
        <v>720</v>
      </c>
      <c r="G46" s="9">
        <v>132</v>
      </c>
      <c r="H46" s="7">
        <v>5399</v>
      </c>
      <c r="I46" s="10">
        <v>839</v>
      </c>
      <c r="J46" s="7">
        <v>811</v>
      </c>
      <c r="K46" s="11">
        <v>37</v>
      </c>
      <c r="L46" s="7">
        <v>1</v>
      </c>
      <c r="M46" s="12">
        <v>1</v>
      </c>
      <c r="N46" s="7">
        <v>6</v>
      </c>
      <c r="O46" s="7">
        <v>39</v>
      </c>
      <c r="P46" s="7">
        <v>61</v>
      </c>
      <c r="Q46" s="7">
        <v>4</v>
      </c>
      <c r="R46" s="7">
        <v>24</v>
      </c>
      <c r="S46" s="7">
        <v>39</v>
      </c>
      <c r="T46" s="7">
        <v>18</v>
      </c>
      <c r="U46" s="7">
        <v>10</v>
      </c>
      <c r="V46" s="7">
        <v>3</v>
      </c>
      <c r="W46" s="7">
        <v>2</v>
      </c>
      <c r="X46" s="13" t="s">
        <v>25</v>
      </c>
      <c r="Y46" s="14" t="s">
        <v>71</v>
      </c>
      <c r="Z46" s="15"/>
    </row>
    <row r="47" spans="1:26" ht="13" x14ac:dyDescent="0.6">
      <c r="A47" s="5">
        <v>46</v>
      </c>
      <c r="B47" s="26" t="s">
        <v>101</v>
      </c>
      <c r="C47" s="13" t="s">
        <v>102</v>
      </c>
      <c r="D47" s="7">
        <v>94</v>
      </c>
      <c r="E47" s="8">
        <v>32</v>
      </c>
      <c r="F47" s="7">
        <v>854</v>
      </c>
      <c r="G47" s="9">
        <v>134</v>
      </c>
      <c r="H47" s="7">
        <v>6937</v>
      </c>
      <c r="I47" s="10">
        <v>1538</v>
      </c>
      <c r="J47" s="7">
        <v>837</v>
      </c>
      <c r="K47" s="11">
        <v>26</v>
      </c>
      <c r="L47" s="7">
        <v>7</v>
      </c>
      <c r="M47" s="12">
        <v>6</v>
      </c>
      <c r="N47" s="7">
        <v>7</v>
      </c>
      <c r="O47" s="7">
        <v>39</v>
      </c>
      <c r="P47" s="7">
        <v>61</v>
      </c>
      <c r="Q47" s="7">
        <v>4</v>
      </c>
      <c r="R47" s="7">
        <v>23</v>
      </c>
      <c r="S47" s="7">
        <v>39</v>
      </c>
      <c r="T47" s="7">
        <v>18</v>
      </c>
      <c r="U47" s="7">
        <v>10</v>
      </c>
      <c r="V47" s="7">
        <v>4</v>
      </c>
      <c r="W47" s="7">
        <v>2</v>
      </c>
      <c r="X47" s="13" t="s">
        <v>25</v>
      </c>
      <c r="Y47" s="14" t="s">
        <v>71</v>
      </c>
      <c r="Z47" s="15"/>
    </row>
    <row r="48" spans="1:26" ht="13" x14ac:dyDescent="0.6">
      <c r="A48" s="5">
        <v>47</v>
      </c>
      <c r="B48" s="5" t="s">
        <v>103</v>
      </c>
      <c r="C48" s="13" t="s">
        <v>104</v>
      </c>
      <c r="D48" s="7">
        <v>67</v>
      </c>
      <c r="E48" s="8">
        <v>-27</v>
      </c>
      <c r="F48" s="7">
        <v>1039</v>
      </c>
      <c r="G48" s="9">
        <v>185</v>
      </c>
      <c r="H48" s="7">
        <v>7647</v>
      </c>
      <c r="I48" s="10">
        <v>710</v>
      </c>
      <c r="J48" s="7">
        <v>848</v>
      </c>
      <c r="K48" s="11">
        <v>13</v>
      </c>
      <c r="L48" s="7">
        <v>0</v>
      </c>
      <c r="M48" s="12">
        <v>-7</v>
      </c>
      <c r="N48" s="7">
        <v>7</v>
      </c>
      <c r="O48" s="7">
        <v>39</v>
      </c>
      <c r="P48" s="7">
        <v>61</v>
      </c>
      <c r="Q48" s="7">
        <v>4</v>
      </c>
      <c r="R48" s="7">
        <v>23</v>
      </c>
      <c r="S48" s="7">
        <v>39</v>
      </c>
      <c r="T48" s="7">
        <v>18</v>
      </c>
      <c r="U48" s="7">
        <v>10</v>
      </c>
      <c r="V48" s="7">
        <v>4</v>
      </c>
      <c r="W48" s="7">
        <v>2</v>
      </c>
      <c r="X48" s="13" t="s">
        <v>25</v>
      </c>
      <c r="Y48" s="14" t="s">
        <v>71</v>
      </c>
      <c r="Z48" s="15"/>
    </row>
    <row r="49" spans="1:26" ht="13" x14ac:dyDescent="0.6">
      <c r="A49" s="5">
        <v>48</v>
      </c>
      <c r="B49" s="26" t="s">
        <v>105</v>
      </c>
      <c r="C49" s="29">
        <v>43169</v>
      </c>
      <c r="D49" s="7">
        <v>89</v>
      </c>
      <c r="E49" s="8">
        <v>22</v>
      </c>
      <c r="F49" s="7">
        <v>1615</v>
      </c>
      <c r="G49" s="9">
        <v>576</v>
      </c>
      <c r="H49" s="7">
        <v>10298</v>
      </c>
      <c r="I49" s="10">
        <v>2651</v>
      </c>
      <c r="J49" s="7">
        <v>880</v>
      </c>
      <c r="K49" s="11">
        <v>32</v>
      </c>
      <c r="L49" s="7">
        <v>3</v>
      </c>
      <c r="M49" s="12">
        <v>3</v>
      </c>
      <c r="N49" s="7">
        <v>7</v>
      </c>
      <c r="O49" s="7">
        <v>39</v>
      </c>
      <c r="P49" s="7">
        <v>61</v>
      </c>
      <c r="Q49" s="7">
        <v>4</v>
      </c>
      <c r="R49" s="7">
        <v>24</v>
      </c>
      <c r="S49" s="7">
        <v>39</v>
      </c>
      <c r="T49" s="7">
        <v>18</v>
      </c>
      <c r="U49" s="7">
        <v>10</v>
      </c>
      <c r="V49" s="7">
        <v>3</v>
      </c>
      <c r="W49" s="7">
        <v>2</v>
      </c>
      <c r="X49" s="13" t="s">
        <v>25</v>
      </c>
      <c r="Y49" s="14" t="s">
        <v>71</v>
      </c>
      <c r="Z49" s="15"/>
    </row>
    <row r="50" spans="1:26" ht="13" x14ac:dyDescent="0.6">
      <c r="A50" s="5">
        <v>49</v>
      </c>
      <c r="B50" s="26" t="s">
        <v>106</v>
      </c>
      <c r="C50" s="6">
        <v>43383</v>
      </c>
      <c r="D50" s="7">
        <v>196</v>
      </c>
      <c r="E50" s="8">
        <v>105</v>
      </c>
      <c r="F50" s="7">
        <v>8444</v>
      </c>
      <c r="G50" s="9">
        <v>6829</v>
      </c>
      <c r="H50" s="7">
        <v>17912</v>
      </c>
      <c r="I50" s="10">
        <v>7614</v>
      </c>
      <c r="J50" s="7">
        <v>961</v>
      </c>
      <c r="K50" s="11">
        <v>68</v>
      </c>
      <c r="L50" s="7">
        <v>14</v>
      </c>
      <c r="M50" s="12">
        <v>12</v>
      </c>
      <c r="N50" s="7">
        <v>7</v>
      </c>
      <c r="O50" s="7">
        <v>38</v>
      </c>
      <c r="P50" s="7">
        <v>62</v>
      </c>
      <c r="Q50" s="7">
        <v>4</v>
      </c>
      <c r="R50" s="7">
        <v>23</v>
      </c>
      <c r="S50" s="7">
        <v>39</v>
      </c>
      <c r="T50" s="7">
        <v>19</v>
      </c>
      <c r="U50" s="7">
        <v>10</v>
      </c>
      <c r="V50" s="7">
        <v>3</v>
      </c>
      <c r="W50" s="7">
        <v>2</v>
      </c>
      <c r="X50" s="13" t="s">
        <v>25</v>
      </c>
      <c r="Y50" s="14" t="s">
        <v>71</v>
      </c>
      <c r="Z50" s="15"/>
    </row>
    <row r="51" spans="1:26" ht="13" x14ac:dyDescent="0.6">
      <c r="A51" s="5">
        <v>50</v>
      </c>
      <c r="B51" s="26" t="s">
        <v>107</v>
      </c>
      <c r="C51" s="13" t="s">
        <v>108</v>
      </c>
      <c r="D51" s="7">
        <v>120</v>
      </c>
      <c r="E51" s="8">
        <v>-76</v>
      </c>
      <c r="F51" s="7">
        <v>5368</v>
      </c>
      <c r="G51" s="9">
        <v>-3076</v>
      </c>
      <c r="H51" s="7">
        <v>11278</v>
      </c>
      <c r="I51" s="10">
        <v>-6634</v>
      </c>
      <c r="J51" s="7">
        <v>994</v>
      </c>
      <c r="K51" s="11">
        <v>50</v>
      </c>
      <c r="L51" s="7">
        <v>5</v>
      </c>
      <c r="M51" s="12">
        <v>-9</v>
      </c>
      <c r="N51" s="7">
        <v>7</v>
      </c>
      <c r="O51" s="7">
        <v>37</v>
      </c>
      <c r="P51" s="7">
        <v>63</v>
      </c>
      <c r="Q51" s="7">
        <v>4</v>
      </c>
      <c r="R51" s="7">
        <v>24</v>
      </c>
      <c r="S51" s="7">
        <v>39</v>
      </c>
      <c r="T51" s="7">
        <v>18</v>
      </c>
      <c r="U51" s="7">
        <v>10</v>
      </c>
      <c r="V51" s="7">
        <v>3</v>
      </c>
      <c r="W51" s="7">
        <v>2</v>
      </c>
      <c r="X51" s="13" t="s">
        <v>25</v>
      </c>
      <c r="Y51" s="14" t="s">
        <v>71</v>
      </c>
      <c r="Z51" s="15"/>
    </row>
    <row r="52" spans="1:26" ht="13" x14ac:dyDescent="0.6">
      <c r="A52" s="5">
        <v>51</v>
      </c>
      <c r="B52" s="26" t="s">
        <v>109</v>
      </c>
      <c r="C52" s="13" t="s">
        <v>110</v>
      </c>
      <c r="D52" s="7">
        <v>115</v>
      </c>
      <c r="E52" s="8">
        <v>-5</v>
      </c>
      <c r="F52" s="7">
        <v>1711</v>
      </c>
      <c r="G52" s="9">
        <v>-3657</v>
      </c>
      <c r="H52" s="7">
        <v>8418</v>
      </c>
      <c r="I52" s="10">
        <v>-2864</v>
      </c>
      <c r="J52" s="7">
        <v>1018</v>
      </c>
      <c r="K52" s="11">
        <v>24</v>
      </c>
      <c r="L52" s="7">
        <v>20</v>
      </c>
      <c r="M52" s="23">
        <f>15</f>
        <v>15</v>
      </c>
      <c r="N52" s="7">
        <v>7</v>
      </c>
      <c r="O52" s="7">
        <v>37</v>
      </c>
      <c r="P52" s="7">
        <v>63</v>
      </c>
      <c r="Q52" s="7">
        <v>4</v>
      </c>
      <c r="R52" s="7">
        <v>24</v>
      </c>
      <c r="S52" s="7">
        <v>39</v>
      </c>
      <c r="T52" s="7">
        <v>18</v>
      </c>
      <c r="U52" s="7">
        <v>10</v>
      </c>
      <c r="V52" s="7">
        <v>3</v>
      </c>
      <c r="W52" s="7">
        <v>2</v>
      </c>
      <c r="X52" s="13" t="s">
        <v>25</v>
      </c>
      <c r="Y52" s="14" t="s">
        <v>71</v>
      </c>
      <c r="Z52" s="15"/>
    </row>
    <row r="53" spans="1:26" ht="13" x14ac:dyDescent="0.6">
      <c r="A53" s="5">
        <v>52</v>
      </c>
      <c r="B53" s="26" t="s">
        <v>111</v>
      </c>
      <c r="C53" s="13" t="s">
        <v>112</v>
      </c>
      <c r="D53" s="7">
        <v>105</v>
      </c>
      <c r="E53" s="8">
        <v>-10</v>
      </c>
      <c r="F53" s="7">
        <v>1470</v>
      </c>
      <c r="G53" s="9">
        <v>-241</v>
      </c>
      <c r="H53" s="7">
        <v>10679</v>
      </c>
      <c r="I53" s="10">
        <v>2259</v>
      </c>
      <c r="J53" s="7">
        <v>1033</v>
      </c>
      <c r="K53" s="11">
        <v>11</v>
      </c>
      <c r="L53" s="7">
        <v>17</v>
      </c>
      <c r="M53" s="12">
        <v>-3</v>
      </c>
      <c r="N53" s="7">
        <v>11</v>
      </c>
      <c r="O53" s="7">
        <v>37</v>
      </c>
      <c r="P53" s="7">
        <v>63</v>
      </c>
      <c r="Q53" s="7">
        <v>4</v>
      </c>
      <c r="R53" s="7">
        <v>24</v>
      </c>
      <c r="S53" s="7">
        <v>38</v>
      </c>
      <c r="T53" s="7">
        <v>19</v>
      </c>
      <c r="U53" s="7">
        <v>10</v>
      </c>
      <c r="V53" s="7">
        <v>3</v>
      </c>
      <c r="W53" s="7">
        <v>2</v>
      </c>
      <c r="X53" s="13" t="s">
        <v>25</v>
      </c>
      <c r="Y53" s="14" t="s">
        <v>71</v>
      </c>
      <c r="Z53" s="15"/>
    </row>
    <row r="54" spans="1:26" ht="13" x14ac:dyDescent="0.6">
      <c r="A54" s="5">
        <v>53</v>
      </c>
      <c r="B54" s="26" t="s">
        <v>113</v>
      </c>
      <c r="C54" s="6">
        <v>43292</v>
      </c>
      <c r="D54" s="7">
        <v>81</v>
      </c>
      <c r="E54" s="8">
        <v>-24</v>
      </c>
      <c r="F54" s="7">
        <v>1723</v>
      </c>
      <c r="G54" s="9">
        <v>253</v>
      </c>
      <c r="H54" s="7">
        <v>9158</v>
      </c>
      <c r="I54" s="10">
        <v>-1523</v>
      </c>
      <c r="J54" s="7">
        <v>1045</v>
      </c>
      <c r="K54" s="11">
        <v>11</v>
      </c>
      <c r="L54" s="7">
        <v>11</v>
      </c>
      <c r="M54" s="12">
        <v>-6</v>
      </c>
      <c r="N54" s="7">
        <v>8</v>
      </c>
      <c r="O54" s="7">
        <v>37</v>
      </c>
      <c r="P54" s="7">
        <v>63</v>
      </c>
      <c r="Q54" s="7">
        <v>4</v>
      </c>
      <c r="R54" s="7">
        <v>24</v>
      </c>
      <c r="S54" s="7">
        <v>39</v>
      </c>
      <c r="T54" s="7">
        <v>19</v>
      </c>
      <c r="U54" s="7">
        <v>9</v>
      </c>
      <c r="V54" s="7">
        <v>3</v>
      </c>
      <c r="W54" s="7">
        <v>2</v>
      </c>
      <c r="X54" s="13" t="s">
        <v>25</v>
      </c>
      <c r="Y54" s="14" t="s">
        <v>71</v>
      </c>
      <c r="Z54" s="15"/>
    </row>
    <row r="55" spans="1:26" ht="13" x14ac:dyDescent="0.6">
      <c r="A55" s="5">
        <v>54</v>
      </c>
      <c r="B55" s="26" t="s">
        <v>114</v>
      </c>
      <c r="C55" s="26" t="s">
        <v>115</v>
      </c>
      <c r="D55" s="7">
        <v>56</v>
      </c>
      <c r="E55" s="8">
        <v>-25</v>
      </c>
      <c r="F55" s="7">
        <v>1912</v>
      </c>
      <c r="G55" s="9">
        <v>189</v>
      </c>
      <c r="H55" s="7">
        <v>7022</v>
      </c>
      <c r="I55" s="10">
        <v>-2136</v>
      </c>
      <c r="J55" s="7">
        <v>1048</v>
      </c>
      <c r="K55" s="11">
        <v>3</v>
      </c>
      <c r="L55" s="7">
        <v>7</v>
      </c>
      <c r="M55" s="12">
        <v>-4</v>
      </c>
      <c r="N55" s="7">
        <v>7</v>
      </c>
      <c r="O55" s="7">
        <v>37</v>
      </c>
      <c r="P55" s="7">
        <v>63</v>
      </c>
      <c r="Q55" s="7">
        <v>4</v>
      </c>
      <c r="R55" s="7">
        <v>24</v>
      </c>
      <c r="S55" s="7">
        <v>39</v>
      </c>
      <c r="T55" s="7">
        <v>18</v>
      </c>
      <c r="U55" s="7">
        <v>10</v>
      </c>
      <c r="V55" s="7">
        <v>3</v>
      </c>
      <c r="W55" s="7">
        <v>2</v>
      </c>
      <c r="X55" s="13" t="s">
        <v>25</v>
      </c>
      <c r="Y55" s="14" t="s">
        <v>71</v>
      </c>
      <c r="Z55" s="15"/>
    </row>
    <row r="56" spans="1:26" ht="13" x14ac:dyDescent="0.6">
      <c r="A56" s="5">
        <v>55</v>
      </c>
      <c r="B56" s="5" t="s">
        <v>116</v>
      </c>
      <c r="C56" s="26" t="s">
        <v>117</v>
      </c>
      <c r="D56" s="7">
        <v>71</v>
      </c>
      <c r="E56" s="8">
        <v>15</v>
      </c>
      <c r="F56" s="7">
        <v>1746</v>
      </c>
      <c r="G56" s="9">
        <v>-166</v>
      </c>
      <c r="H56" s="30">
        <v>10458</v>
      </c>
      <c r="I56" s="31">
        <v>3435</v>
      </c>
      <c r="J56" s="7">
        <v>1055</v>
      </c>
      <c r="K56" s="11">
        <v>7</v>
      </c>
      <c r="L56" s="7">
        <v>15</v>
      </c>
      <c r="M56" s="12">
        <v>8</v>
      </c>
      <c r="N56" s="7">
        <v>9</v>
      </c>
      <c r="O56" s="7">
        <v>37</v>
      </c>
      <c r="P56" s="7">
        <v>63</v>
      </c>
      <c r="Q56" s="7">
        <v>4</v>
      </c>
      <c r="R56" s="7">
        <v>24</v>
      </c>
      <c r="S56" s="7">
        <v>39</v>
      </c>
      <c r="T56" s="7">
        <v>18</v>
      </c>
      <c r="U56" s="7">
        <v>10</v>
      </c>
      <c r="V56" s="7">
        <v>3</v>
      </c>
      <c r="W56" s="7">
        <v>2</v>
      </c>
      <c r="X56" s="13" t="s">
        <v>25</v>
      </c>
      <c r="Y56" s="14" t="s">
        <v>71</v>
      </c>
      <c r="Z56" s="15"/>
    </row>
    <row r="57" spans="1:26" ht="13" x14ac:dyDescent="0.6">
      <c r="A57" s="5">
        <v>56</v>
      </c>
      <c r="B57" s="5" t="s">
        <v>118</v>
      </c>
      <c r="C57" s="26" t="s">
        <v>119</v>
      </c>
      <c r="D57" s="7">
        <v>62</v>
      </c>
      <c r="E57" s="8">
        <v>-9</v>
      </c>
      <c r="F57" s="7">
        <v>3783</v>
      </c>
      <c r="G57" s="9">
        <v>2037</v>
      </c>
      <c r="H57" s="7">
        <v>11589</v>
      </c>
      <c r="I57" s="10">
        <v>1129</v>
      </c>
      <c r="J57" s="7">
        <v>1064</v>
      </c>
      <c r="K57" s="11">
        <v>9</v>
      </c>
      <c r="L57" s="7">
        <v>10</v>
      </c>
      <c r="M57" s="12">
        <v>-5</v>
      </c>
      <c r="N57" s="7">
        <v>7</v>
      </c>
      <c r="O57" s="7">
        <v>37</v>
      </c>
      <c r="P57" s="7">
        <v>63</v>
      </c>
      <c r="Q57" s="7">
        <v>4</v>
      </c>
      <c r="R57" s="7">
        <v>24</v>
      </c>
      <c r="S57" s="7">
        <v>39</v>
      </c>
      <c r="T57" s="7">
        <v>18</v>
      </c>
      <c r="U57" s="7">
        <v>10</v>
      </c>
      <c r="V57" s="7">
        <v>3</v>
      </c>
      <c r="W57" s="7">
        <v>2</v>
      </c>
      <c r="X57" s="13" t="s">
        <v>25</v>
      </c>
      <c r="Y57" s="14" t="s">
        <v>71</v>
      </c>
      <c r="Z57" s="15"/>
    </row>
    <row r="58" spans="1:26" ht="13" x14ac:dyDescent="0.6">
      <c r="A58" s="5">
        <v>57</v>
      </c>
      <c r="B58" s="26" t="s">
        <v>120</v>
      </c>
      <c r="C58" s="29">
        <v>43232</v>
      </c>
      <c r="D58" s="7">
        <v>105</v>
      </c>
      <c r="E58" s="8">
        <v>43</v>
      </c>
      <c r="F58" s="7">
        <v>6231</v>
      </c>
      <c r="G58" s="9">
        <v>2448</v>
      </c>
      <c r="H58" s="7">
        <v>15665</v>
      </c>
      <c r="I58" s="10">
        <v>4096</v>
      </c>
      <c r="J58" s="7">
        <v>1084</v>
      </c>
      <c r="K58" s="11">
        <v>20</v>
      </c>
      <c r="L58" s="7">
        <v>13</v>
      </c>
      <c r="M58" s="12">
        <v>3</v>
      </c>
      <c r="N58" s="7">
        <v>7</v>
      </c>
      <c r="O58" s="7">
        <v>37</v>
      </c>
      <c r="P58" s="7">
        <v>63</v>
      </c>
      <c r="Q58" s="7">
        <v>4</v>
      </c>
      <c r="R58" s="7">
        <v>24</v>
      </c>
      <c r="S58" s="7">
        <v>39</v>
      </c>
      <c r="T58" s="7">
        <v>18</v>
      </c>
      <c r="U58" s="7">
        <v>10</v>
      </c>
      <c r="V58" s="7">
        <v>3</v>
      </c>
      <c r="W58" s="7">
        <v>2</v>
      </c>
      <c r="X58" s="13" t="s">
        <v>25</v>
      </c>
      <c r="Y58" s="14" t="s">
        <v>71</v>
      </c>
      <c r="Z58" s="15"/>
    </row>
    <row r="59" spans="1:26" ht="13" x14ac:dyDescent="0.6">
      <c r="A59" s="5">
        <v>58</v>
      </c>
      <c r="B59" s="26" t="s">
        <v>121</v>
      </c>
      <c r="C59" s="29">
        <v>43446</v>
      </c>
      <c r="D59" s="7">
        <v>81</v>
      </c>
      <c r="E59" s="8">
        <v>-23</v>
      </c>
      <c r="F59" s="7">
        <v>4754</v>
      </c>
      <c r="G59" s="9">
        <v>-1477</v>
      </c>
      <c r="H59" s="7">
        <v>13912</v>
      </c>
      <c r="I59" s="10">
        <v>-1761</v>
      </c>
      <c r="J59" s="7">
        <v>1101</v>
      </c>
      <c r="K59" s="11">
        <v>17</v>
      </c>
      <c r="L59" s="7">
        <v>9</v>
      </c>
      <c r="M59" s="12">
        <v>-4</v>
      </c>
      <c r="N59" s="7">
        <v>8</v>
      </c>
      <c r="O59" s="7">
        <v>37</v>
      </c>
      <c r="P59" s="7">
        <v>63</v>
      </c>
      <c r="Q59" s="7">
        <v>4</v>
      </c>
      <c r="R59" s="7">
        <v>24</v>
      </c>
      <c r="S59" s="7">
        <v>39</v>
      </c>
      <c r="T59" s="7">
        <v>19</v>
      </c>
      <c r="U59" s="7">
        <v>9</v>
      </c>
      <c r="V59" s="7">
        <v>3</v>
      </c>
      <c r="W59" s="7">
        <v>2</v>
      </c>
      <c r="X59" s="13" t="s">
        <v>25</v>
      </c>
      <c r="Y59" s="14" t="s">
        <v>71</v>
      </c>
      <c r="Z59" s="15"/>
    </row>
    <row r="60" spans="1:26" ht="13" x14ac:dyDescent="0.6">
      <c r="A60" s="5">
        <v>59</v>
      </c>
      <c r="B60" s="26" t="s">
        <v>122</v>
      </c>
      <c r="C60" s="26" t="s">
        <v>123</v>
      </c>
      <c r="D60" s="7">
        <v>106</v>
      </c>
      <c r="E60" s="8">
        <v>25</v>
      </c>
      <c r="F60" s="7">
        <v>2566</v>
      </c>
      <c r="G60" s="9">
        <v>-2261</v>
      </c>
      <c r="H60" s="7">
        <v>14155</v>
      </c>
      <c r="I60" s="10">
        <v>249</v>
      </c>
      <c r="J60" s="7">
        <v>1113</v>
      </c>
      <c r="K60" s="11">
        <v>12</v>
      </c>
      <c r="L60" s="7">
        <v>14</v>
      </c>
      <c r="M60" s="12">
        <v>5</v>
      </c>
      <c r="N60" s="7">
        <v>12</v>
      </c>
      <c r="O60" s="7">
        <v>37</v>
      </c>
      <c r="P60" s="7">
        <v>63</v>
      </c>
      <c r="Q60" s="7">
        <v>4</v>
      </c>
      <c r="R60" s="7">
        <v>24</v>
      </c>
      <c r="S60" s="7">
        <v>39</v>
      </c>
      <c r="T60" s="7">
        <v>18</v>
      </c>
      <c r="U60" s="7">
        <v>9</v>
      </c>
      <c r="V60" s="7">
        <v>4</v>
      </c>
      <c r="W60" s="7">
        <v>2</v>
      </c>
      <c r="X60" s="13" t="s">
        <v>25</v>
      </c>
      <c r="Y60" s="14" t="s">
        <v>71</v>
      </c>
      <c r="Z60" s="15"/>
    </row>
    <row r="61" spans="1:26" ht="13" x14ac:dyDescent="0.6">
      <c r="A61" s="5">
        <v>60</v>
      </c>
      <c r="B61" s="26" t="s">
        <v>124</v>
      </c>
      <c r="C61" s="13" t="s">
        <v>125</v>
      </c>
      <c r="D61" s="7">
        <v>90</v>
      </c>
      <c r="E61" s="8">
        <v>-16</v>
      </c>
      <c r="F61" s="7">
        <v>1404</v>
      </c>
      <c r="G61" s="9">
        <v>-1162</v>
      </c>
      <c r="H61" s="7">
        <v>13220</v>
      </c>
      <c r="I61" s="10">
        <v>-935</v>
      </c>
      <c r="J61" s="7">
        <v>1124</v>
      </c>
      <c r="K61" s="11">
        <v>11</v>
      </c>
      <c r="L61" s="7">
        <v>5</v>
      </c>
      <c r="M61" s="12">
        <v>-9</v>
      </c>
      <c r="N61" s="7">
        <v>12</v>
      </c>
      <c r="O61" s="7">
        <v>36</v>
      </c>
      <c r="P61" s="7">
        <v>64</v>
      </c>
      <c r="Q61" s="7">
        <v>4</v>
      </c>
      <c r="R61" s="7">
        <v>24</v>
      </c>
      <c r="S61" s="7">
        <v>39</v>
      </c>
      <c r="T61" s="7">
        <v>18</v>
      </c>
      <c r="U61" s="7">
        <v>9</v>
      </c>
      <c r="V61" s="7">
        <v>4</v>
      </c>
      <c r="W61" s="7">
        <v>2</v>
      </c>
      <c r="X61" s="13" t="s">
        <v>25</v>
      </c>
      <c r="Y61" s="14" t="s">
        <v>71</v>
      </c>
      <c r="Z61" s="15"/>
    </row>
    <row r="62" spans="1:26" ht="13" x14ac:dyDescent="0.6">
      <c r="A62" s="5">
        <v>61</v>
      </c>
      <c r="B62" s="26" t="s">
        <v>126</v>
      </c>
      <c r="C62" s="21">
        <v>43497</v>
      </c>
      <c r="D62" s="7">
        <v>78</v>
      </c>
      <c r="E62" s="8">
        <v>-12</v>
      </c>
      <c r="F62" s="7">
        <v>3054</v>
      </c>
      <c r="G62" s="9">
        <v>1650</v>
      </c>
      <c r="H62" s="7">
        <v>12801</v>
      </c>
      <c r="I62" s="10">
        <v>-463</v>
      </c>
      <c r="J62" s="7">
        <v>1130</v>
      </c>
      <c r="K62" s="19">
        <f>SUM(J62-J61)</f>
        <v>6</v>
      </c>
      <c r="L62" s="7">
        <v>7</v>
      </c>
      <c r="M62" s="12">
        <v>2</v>
      </c>
      <c r="N62" s="7">
        <v>10</v>
      </c>
      <c r="O62" s="7">
        <v>36</v>
      </c>
      <c r="P62" s="7">
        <v>64</v>
      </c>
      <c r="Q62" s="7">
        <v>4</v>
      </c>
      <c r="R62" s="7">
        <v>24</v>
      </c>
      <c r="S62" s="7">
        <v>39</v>
      </c>
      <c r="T62" s="7">
        <v>18</v>
      </c>
      <c r="U62" s="7">
        <v>9</v>
      </c>
      <c r="V62" s="7">
        <v>4</v>
      </c>
      <c r="W62" s="7">
        <v>2</v>
      </c>
      <c r="X62" s="13" t="s">
        <v>25</v>
      </c>
      <c r="Y62" s="14" t="s">
        <v>71</v>
      </c>
      <c r="Z62" s="15"/>
    </row>
    <row r="63" spans="1:26" ht="13" x14ac:dyDescent="0.6">
      <c r="A63" s="5">
        <v>62</v>
      </c>
      <c r="B63" s="5" t="s">
        <v>127</v>
      </c>
      <c r="C63" s="29">
        <v>43709</v>
      </c>
      <c r="D63" s="7">
        <v>62</v>
      </c>
      <c r="E63" s="8">
        <v>-14</v>
      </c>
      <c r="F63" s="7">
        <v>1763</v>
      </c>
      <c r="G63" s="9">
        <v>-1291</v>
      </c>
      <c r="H63" s="7">
        <v>11171</v>
      </c>
      <c r="I63" s="10">
        <v>-1630</v>
      </c>
      <c r="J63" s="7">
        <v>1139</v>
      </c>
      <c r="K63" s="11">
        <v>9</v>
      </c>
      <c r="L63" s="7">
        <v>4</v>
      </c>
      <c r="M63" s="12">
        <v>-3</v>
      </c>
      <c r="N63" s="7">
        <v>9</v>
      </c>
      <c r="O63" s="7">
        <v>36</v>
      </c>
      <c r="P63" s="7">
        <v>64</v>
      </c>
      <c r="Q63" s="7">
        <v>4</v>
      </c>
      <c r="R63" s="7">
        <v>24</v>
      </c>
      <c r="S63" s="7">
        <v>39</v>
      </c>
      <c r="T63" s="7">
        <v>18</v>
      </c>
      <c r="U63" s="7">
        <v>10</v>
      </c>
      <c r="V63" s="7">
        <v>3</v>
      </c>
      <c r="W63" s="7">
        <v>2</v>
      </c>
      <c r="X63" s="13" t="s">
        <v>25</v>
      </c>
      <c r="Y63" s="14" t="s">
        <v>71</v>
      </c>
      <c r="Z63" s="15"/>
    </row>
    <row r="64" spans="1:26" ht="13" x14ac:dyDescent="0.6">
      <c r="A64" s="5">
        <v>63</v>
      </c>
      <c r="B64" s="5" t="s">
        <v>128</v>
      </c>
      <c r="C64" s="26" t="s">
        <v>129</v>
      </c>
      <c r="D64" s="7">
        <v>90</v>
      </c>
      <c r="E64" s="8">
        <v>52</v>
      </c>
      <c r="F64" s="7">
        <v>2619</v>
      </c>
      <c r="G64" s="9">
        <v>856</v>
      </c>
      <c r="H64" s="7">
        <v>13686</v>
      </c>
      <c r="I64" s="10">
        <v>2511</v>
      </c>
      <c r="J64" s="7">
        <v>1165</v>
      </c>
      <c r="K64" s="11">
        <v>26</v>
      </c>
      <c r="L64" s="7">
        <v>21</v>
      </c>
      <c r="M64" s="12">
        <v>17</v>
      </c>
      <c r="N64" s="7">
        <v>11</v>
      </c>
      <c r="O64" s="7">
        <v>36</v>
      </c>
      <c r="P64" s="7">
        <v>64</v>
      </c>
      <c r="Q64" s="7">
        <v>4</v>
      </c>
      <c r="R64" s="7">
        <v>23</v>
      </c>
      <c r="S64" s="7">
        <v>40</v>
      </c>
      <c r="T64" s="7">
        <v>18</v>
      </c>
      <c r="U64" s="7">
        <v>9</v>
      </c>
      <c r="V64" s="7">
        <v>4</v>
      </c>
      <c r="W64" s="7">
        <v>2</v>
      </c>
      <c r="X64" s="13" t="s">
        <v>25</v>
      </c>
      <c r="Y64" s="14" t="s">
        <v>71</v>
      </c>
      <c r="Z64" s="15"/>
    </row>
    <row r="65" spans="1:26" ht="13" x14ac:dyDescent="0.6">
      <c r="A65" s="5">
        <v>64</v>
      </c>
      <c r="B65" s="5" t="s">
        <v>130</v>
      </c>
      <c r="C65" s="26" t="s">
        <v>131</v>
      </c>
      <c r="D65" s="7">
        <v>101</v>
      </c>
      <c r="E65" s="8">
        <v>11</v>
      </c>
      <c r="F65" s="7">
        <v>2538</v>
      </c>
      <c r="G65" s="9">
        <v>-85</v>
      </c>
      <c r="H65" s="7">
        <v>16673</v>
      </c>
      <c r="I65" s="10">
        <v>2985</v>
      </c>
      <c r="J65" s="7">
        <v>1174</v>
      </c>
      <c r="K65" s="11">
        <v>9</v>
      </c>
      <c r="L65" s="7">
        <v>16</v>
      </c>
      <c r="M65" s="12">
        <v>-5</v>
      </c>
      <c r="N65" s="7">
        <v>12</v>
      </c>
      <c r="O65" s="7">
        <v>36</v>
      </c>
      <c r="P65" s="7">
        <v>64</v>
      </c>
      <c r="Q65" s="7">
        <v>3</v>
      </c>
      <c r="R65" s="7">
        <v>24</v>
      </c>
      <c r="S65" s="7">
        <v>40</v>
      </c>
      <c r="T65" s="7">
        <v>18</v>
      </c>
      <c r="U65" s="7">
        <v>9</v>
      </c>
      <c r="V65" s="7">
        <v>4</v>
      </c>
      <c r="W65" s="7">
        <v>2</v>
      </c>
      <c r="X65" s="13" t="s">
        <v>25</v>
      </c>
      <c r="Y65" s="14" t="s">
        <v>71</v>
      </c>
      <c r="Z65" s="15"/>
    </row>
    <row r="66" spans="1:26" ht="13" x14ac:dyDescent="0.6">
      <c r="A66" s="5">
        <v>65</v>
      </c>
      <c r="B66" s="5" t="s">
        <v>132</v>
      </c>
      <c r="C66" s="26" t="s">
        <v>133</v>
      </c>
      <c r="D66" s="7">
        <v>108</v>
      </c>
      <c r="E66" s="8">
        <v>7</v>
      </c>
      <c r="F66" s="7">
        <v>2963</v>
      </c>
      <c r="G66" s="9">
        <v>425</v>
      </c>
      <c r="H66" s="7">
        <v>11920</v>
      </c>
      <c r="I66" s="10">
        <v>-4753</v>
      </c>
      <c r="J66" s="7">
        <v>1193</v>
      </c>
      <c r="K66" s="19">
        <f t="shared" ref="K66:K68" si="9">SUM(J66-J65)</f>
        <v>19</v>
      </c>
      <c r="L66" s="7">
        <v>17</v>
      </c>
      <c r="M66" s="12">
        <v>1</v>
      </c>
      <c r="N66" s="7">
        <v>9</v>
      </c>
      <c r="O66" s="7">
        <v>36</v>
      </c>
      <c r="P66" s="7">
        <v>64</v>
      </c>
      <c r="Q66" s="7">
        <v>3</v>
      </c>
      <c r="R66" s="7">
        <v>24</v>
      </c>
      <c r="S66" s="7">
        <v>39</v>
      </c>
      <c r="T66" s="7">
        <v>18</v>
      </c>
      <c r="U66" s="7">
        <v>9</v>
      </c>
      <c r="V66" s="7">
        <v>4</v>
      </c>
      <c r="W66" s="7">
        <v>3</v>
      </c>
      <c r="X66" s="13" t="s">
        <v>25</v>
      </c>
      <c r="Y66" s="14" t="s">
        <v>71</v>
      </c>
      <c r="Z66" s="15"/>
    </row>
    <row r="67" spans="1:26" ht="13" x14ac:dyDescent="0.6">
      <c r="A67" s="5">
        <v>66</v>
      </c>
      <c r="B67" s="26" t="s">
        <v>134</v>
      </c>
      <c r="C67" s="29">
        <v>43618</v>
      </c>
      <c r="D67" s="7">
        <v>92</v>
      </c>
      <c r="E67" s="8">
        <v>-16</v>
      </c>
      <c r="F67" s="7">
        <v>2113</v>
      </c>
      <c r="G67" s="9">
        <v>-850</v>
      </c>
      <c r="H67" s="7">
        <v>9160</v>
      </c>
      <c r="I67" s="10">
        <v>-2760</v>
      </c>
      <c r="J67" s="7">
        <v>1243</v>
      </c>
      <c r="K67" s="19">
        <f t="shared" si="9"/>
        <v>50</v>
      </c>
      <c r="L67" s="7">
        <v>10</v>
      </c>
      <c r="M67" s="12">
        <v>-7</v>
      </c>
      <c r="N67" s="7">
        <v>7</v>
      </c>
      <c r="O67" s="7">
        <v>36</v>
      </c>
      <c r="P67" s="7">
        <v>64</v>
      </c>
      <c r="Q67" s="7">
        <v>3</v>
      </c>
      <c r="R67" s="7">
        <v>24</v>
      </c>
      <c r="S67" s="7">
        <v>39</v>
      </c>
      <c r="T67" s="7">
        <v>18</v>
      </c>
      <c r="U67" s="7">
        <v>10</v>
      </c>
      <c r="V67" s="7">
        <v>4</v>
      </c>
      <c r="W67" s="7">
        <v>2</v>
      </c>
      <c r="X67" s="13" t="s">
        <v>25</v>
      </c>
      <c r="Y67" s="14" t="s">
        <v>71</v>
      </c>
      <c r="Z67" s="15"/>
    </row>
    <row r="68" spans="1:26" ht="13" x14ac:dyDescent="0.6">
      <c r="A68" s="5">
        <v>67</v>
      </c>
      <c r="B68" s="26" t="s">
        <v>135</v>
      </c>
      <c r="C68" s="13" t="s">
        <v>136</v>
      </c>
      <c r="D68" s="7">
        <v>112</v>
      </c>
      <c r="E68" s="8">
        <v>20</v>
      </c>
      <c r="F68" s="7">
        <v>3090</v>
      </c>
      <c r="G68" s="9">
        <v>977</v>
      </c>
      <c r="H68" s="7">
        <v>13174</v>
      </c>
      <c r="I68" s="10">
        <v>4007</v>
      </c>
      <c r="J68" s="7">
        <v>1300</v>
      </c>
      <c r="K68" s="19">
        <f t="shared" si="9"/>
        <v>57</v>
      </c>
      <c r="L68" s="7">
        <v>6</v>
      </c>
      <c r="M68" s="12">
        <v>-4</v>
      </c>
      <c r="N68" s="7">
        <v>9</v>
      </c>
      <c r="O68" s="32" t="s">
        <v>137</v>
      </c>
      <c r="P68" s="32" t="s">
        <v>137</v>
      </c>
      <c r="Q68" s="32" t="s">
        <v>137</v>
      </c>
      <c r="R68" s="32" t="s">
        <v>137</v>
      </c>
      <c r="S68" s="32" t="s">
        <v>137</v>
      </c>
      <c r="T68" s="32" t="s">
        <v>137</v>
      </c>
      <c r="U68" s="32" t="s">
        <v>137</v>
      </c>
      <c r="V68" s="32" t="s">
        <v>137</v>
      </c>
      <c r="W68" s="32" t="s">
        <v>137</v>
      </c>
      <c r="X68" s="33" t="s">
        <v>138</v>
      </c>
      <c r="Y68" s="14" t="s">
        <v>71</v>
      </c>
      <c r="Z68" s="7" t="s">
        <v>139</v>
      </c>
    </row>
    <row r="69" spans="1:26" ht="13" x14ac:dyDescent="0.6">
      <c r="A69" s="5">
        <v>68</v>
      </c>
      <c r="B69" s="26" t="s">
        <v>140</v>
      </c>
      <c r="C69" s="26" t="s">
        <v>141</v>
      </c>
      <c r="D69" s="7">
        <v>148</v>
      </c>
      <c r="E69" s="8">
        <v>36</v>
      </c>
      <c r="F69" s="7">
        <v>6903</v>
      </c>
      <c r="G69" s="9">
        <v>3813</v>
      </c>
      <c r="H69" s="7">
        <v>17132</v>
      </c>
      <c r="I69" s="10">
        <v>3954</v>
      </c>
      <c r="J69" s="7">
        <v>1421</v>
      </c>
      <c r="K69" s="11">
        <v>121</v>
      </c>
      <c r="L69" s="7">
        <v>10</v>
      </c>
      <c r="M69" s="12">
        <v>4</v>
      </c>
      <c r="N69" s="7">
        <v>8</v>
      </c>
      <c r="O69" s="7">
        <v>34</v>
      </c>
      <c r="P69" s="7">
        <v>66</v>
      </c>
      <c r="Q69" s="7">
        <v>3</v>
      </c>
      <c r="R69" s="7">
        <v>23</v>
      </c>
      <c r="S69" s="7">
        <v>39</v>
      </c>
      <c r="T69" s="7">
        <v>19</v>
      </c>
      <c r="U69" s="7">
        <v>9</v>
      </c>
      <c r="V69" s="7">
        <v>4</v>
      </c>
      <c r="W69" s="7">
        <v>3</v>
      </c>
      <c r="X69" s="13" t="s">
        <v>25</v>
      </c>
      <c r="Y69" s="14" t="s">
        <v>71</v>
      </c>
      <c r="Z69" s="15"/>
    </row>
    <row r="70" spans="1:26" ht="13" x14ac:dyDescent="0.6">
      <c r="A70" s="5">
        <v>69</v>
      </c>
      <c r="B70" s="26" t="s">
        <v>142</v>
      </c>
      <c r="C70" s="26" t="s">
        <v>143</v>
      </c>
      <c r="D70" s="7">
        <v>151</v>
      </c>
      <c r="E70" s="8">
        <v>3</v>
      </c>
      <c r="F70" s="7">
        <v>9019</v>
      </c>
      <c r="G70" s="9">
        <v>2114</v>
      </c>
      <c r="H70" s="7">
        <v>19776</v>
      </c>
      <c r="I70" s="10">
        <v>2640</v>
      </c>
      <c r="J70" s="7">
        <v>1459</v>
      </c>
      <c r="K70" s="11">
        <v>38</v>
      </c>
      <c r="L70" s="7">
        <v>19</v>
      </c>
      <c r="M70" s="12">
        <v>9</v>
      </c>
      <c r="N70" s="7">
        <v>7</v>
      </c>
      <c r="O70" s="7">
        <v>34</v>
      </c>
      <c r="P70" s="7">
        <v>66</v>
      </c>
      <c r="Q70" s="7">
        <v>4</v>
      </c>
      <c r="R70" s="7">
        <v>23</v>
      </c>
      <c r="S70" s="7">
        <v>38</v>
      </c>
      <c r="T70" s="7">
        <v>19</v>
      </c>
      <c r="U70" s="7">
        <v>9</v>
      </c>
      <c r="V70" s="7">
        <v>4</v>
      </c>
      <c r="W70" s="7">
        <v>3</v>
      </c>
      <c r="X70" s="13" t="s">
        <v>25</v>
      </c>
      <c r="Y70" s="14" t="s">
        <v>71</v>
      </c>
      <c r="Z70" s="15"/>
    </row>
    <row r="71" spans="1:26" ht="13" x14ac:dyDescent="0.6">
      <c r="A71" s="5">
        <v>70</v>
      </c>
      <c r="B71" s="26" t="s">
        <v>144</v>
      </c>
      <c r="C71" s="29">
        <v>43619</v>
      </c>
      <c r="D71" s="7">
        <v>292</v>
      </c>
      <c r="E71" s="8">
        <v>141</v>
      </c>
      <c r="F71" s="34">
        <v>20852</v>
      </c>
      <c r="G71" s="35">
        <v>11833</v>
      </c>
      <c r="H71" s="34">
        <v>37823</v>
      </c>
      <c r="I71" s="36">
        <v>18047</v>
      </c>
      <c r="J71" s="7">
        <v>1566</v>
      </c>
      <c r="K71" s="11">
        <v>107</v>
      </c>
      <c r="L71" s="7">
        <v>17</v>
      </c>
      <c r="M71" s="12">
        <v>-2</v>
      </c>
      <c r="N71" s="7">
        <v>7</v>
      </c>
      <c r="O71" s="7">
        <v>34</v>
      </c>
      <c r="P71" s="7">
        <v>66</v>
      </c>
      <c r="Q71" s="7">
        <v>4</v>
      </c>
      <c r="R71" s="7">
        <v>23</v>
      </c>
      <c r="S71" s="7">
        <v>37</v>
      </c>
      <c r="T71" s="7">
        <v>19</v>
      </c>
      <c r="U71" s="7">
        <v>10</v>
      </c>
      <c r="V71" s="7">
        <v>4</v>
      </c>
      <c r="W71" s="7">
        <v>3</v>
      </c>
      <c r="X71" s="13" t="s">
        <v>25</v>
      </c>
      <c r="Y71" s="14" t="s">
        <v>41</v>
      </c>
      <c r="Z71" s="15"/>
    </row>
    <row r="72" spans="1:26" ht="13" x14ac:dyDescent="0.6">
      <c r="A72" s="5">
        <v>71</v>
      </c>
      <c r="B72" s="26" t="s">
        <v>145</v>
      </c>
      <c r="C72" s="26" t="s">
        <v>146</v>
      </c>
      <c r="D72" s="7">
        <v>561</v>
      </c>
      <c r="E72" s="8">
        <v>269</v>
      </c>
      <c r="F72" s="7">
        <v>43038</v>
      </c>
      <c r="G72" s="9">
        <v>22186</v>
      </c>
      <c r="H72" s="37">
        <v>70027</v>
      </c>
      <c r="I72" s="10">
        <v>32201</v>
      </c>
      <c r="J72" s="7">
        <v>1763</v>
      </c>
      <c r="K72" s="11">
        <v>197</v>
      </c>
      <c r="L72" s="7">
        <v>37</v>
      </c>
      <c r="M72" s="12">
        <v>20</v>
      </c>
      <c r="N72" s="7">
        <v>7</v>
      </c>
      <c r="O72" s="7">
        <v>33</v>
      </c>
      <c r="P72" s="7">
        <v>67</v>
      </c>
      <c r="Q72" s="7">
        <v>4</v>
      </c>
      <c r="R72" s="7">
        <v>23</v>
      </c>
      <c r="S72" s="7">
        <v>36</v>
      </c>
      <c r="T72" s="7">
        <v>20</v>
      </c>
      <c r="U72" s="7">
        <v>10</v>
      </c>
      <c r="V72" s="7">
        <v>4</v>
      </c>
      <c r="W72" s="7">
        <v>3</v>
      </c>
      <c r="X72" s="13" t="s">
        <v>25</v>
      </c>
      <c r="Y72" s="14" t="s">
        <v>71</v>
      </c>
      <c r="Z72" s="15"/>
    </row>
    <row r="73" spans="1:26" ht="13" x14ac:dyDescent="0.6">
      <c r="A73" s="5">
        <v>72</v>
      </c>
      <c r="B73" s="26" t="s">
        <v>147</v>
      </c>
      <c r="C73" s="26" t="s">
        <v>148</v>
      </c>
      <c r="D73" s="7">
        <v>831</v>
      </c>
      <c r="E73" s="8">
        <v>270</v>
      </c>
      <c r="F73" s="7">
        <v>42641</v>
      </c>
      <c r="G73" s="9">
        <v>-397</v>
      </c>
      <c r="H73" s="7">
        <v>75206</v>
      </c>
      <c r="I73" s="10">
        <v>5165</v>
      </c>
      <c r="J73" s="7">
        <v>2071</v>
      </c>
      <c r="K73" s="11">
        <v>308</v>
      </c>
      <c r="L73" s="7">
        <v>11</v>
      </c>
      <c r="M73" s="12">
        <v>-26</v>
      </c>
      <c r="N73" s="7">
        <v>7</v>
      </c>
      <c r="O73" s="7">
        <v>33</v>
      </c>
      <c r="P73" s="7">
        <v>67</v>
      </c>
      <c r="Q73" s="7">
        <v>4</v>
      </c>
      <c r="R73" s="7">
        <v>24</v>
      </c>
      <c r="S73" s="7">
        <v>36</v>
      </c>
      <c r="T73" s="7">
        <v>19</v>
      </c>
      <c r="U73" s="7">
        <v>10</v>
      </c>
      <c r="V73" s="7">
        <v>4</v>
      </c>
      <c r="W73" s="7">
        <v>3</v>
      </c>
      <c r="X73" s="13" t="s">
        <v>25</v>
      </c>
      <c r="Y73" s="14" t="s">
        <v>71</v>
      </c>
      <c r="Z73" s="15"/>
    </row>
    <row r="74" spans="1:26" ht="13" x14ac:dyDescent="0.6">
      <c r="A74" s="5">
        <v>73</v>
      </c>
      <c r="B74" s="26" t="s">
        <v>149</v>
      </c>
      <c r="C74" s="26" t="s">
        <v>150</v>
      </c>
      <c r="D74" s="7">
        <v>319</v>
      </c>
      <c r="E74" s="16">
        <f t="shared" ref="E74:E75" si="10">SUM(D74-D73)</f>
        <v>-512</v>
      </c>
      <c r="F74" s="7">
        <v>15177</v>
      </c>
      <c r="G74" s="9">
        <v>-27464</v>
      </c>
      <c r="H74" s="7">
        <v>31602</v>
      </c>
      <c r="I74" s="10">
        <v>-43622</v>
      </c>
      <c r="J74" s="7">
        <v>2190</v>
      </c>
      <c r="K74" s="19">
        <f t="shared" ref="K74:K84" si="11">SUM(J74-J73)</f>
        <v>119</v>
      </c>
      <c r="L74" s="7">
        <v>4</v>
      </c>
      <c r="M74" s="12">
        <v>-7</v>
      </c>
      <c r="N74" s="7">
        <v>7</v>
      </c>
      <c r="O74" s="7">
        <v>33</v>
      </c>
      <c r="P74" s="7">
        <v>67</v>
      </c>
      <c r="Q74" s="7">
        <v>4</v>
      </c>
      <c r="R74" s="7">
        <v>25</v>
      </c>
      <c r="S74" s="7">
        <v>36</v>
      </c>
      <c r="T74" s="7">
        <v>19</v>
      </c>
      <c r="U74" s="7">
        <v>10</v>
      </c>
      <c r="V74" s="7">
        <v>4</v>
      </c>
      <c r="W74" s="7">
        <v>2</v>
      </c>
      <c r="X74" s="13" t="s">
        <v>25</v>
      </c>
      <c r="Y74" s="14" t="s">
        <v>71</v>
      </c>
      <c r="Z74" s="15"/>
    </row>
    <row r="75" spans="1:26" ht="13" x14ac:dyDescent="0.6">
      <c r="A75" s="5">
        <v>74</v>
      </c>
      <c r="B75" s="26" t="s">
        <v>151</v>
      </c>
      <c r="C75" s="29">
        <v>43528</v>
      </c>
      <c r="D75" s="7">
        <v>236</v>
      </c>
      <c r="E75" s="16">
        <f t="shared" si="10"/>
        <v>-83</v>
      </c>
      <c r="F75" s="7">
        <v>12792</v>
      </c>
      <c r="G75" s="9">
        <v>-2385</v>
      </c>
      <c r="H75" s="7">
        <v>32717</v>
      </c>
      <c r="I75" s="10">
        <v>1113</v>
      </c>
      <c r="J75" s="7">
        <v>2285</v>
      </c>
      <c r="K75" s="19">
        <f t="shared" si="11"/>
        <v>95</v>
      </c>
      <c r="L75" s="7">
        <v>3</v>
      </c>
      <c r="M75" s="12">
        <v>-1</v>
      </c>
      <c r="N75" s="7">
        <v>9</v>
      </c>
      <c r="O75" s="7">
        <v>33</v>
      </c>
      <c r="P75" s="7">
        <v>67</v>
      </c>
      <c r="Q75" s="7">
        <v>4</v>
      </c>
      <c r="R75" s="7">
        <v>25</v>
      </c>
      <c r="S75" s="7">
        <v>36</v>
      </c>
      <c r="T75" s="7">
        <v>20</v>
      </c>
      <c r="U75" s="7">
        <v>9</v>
      </c>
      <c r="V75" s="7">
        <v>4</v>
      </c>
      <c r="W75" s="7">
        <v>2</v>
      </c>
      <c r="X75" s="13" t="s">
        <v>25</v>
      </c>
      <c r="Y75" s="14" t="s">
        <v>71</v>
      </c>
      <c r="Z75" s="15"/>
    </row>
    <row r="76" spans="1:26" ht="13" x14ac:dyDescent="0.6">
      <c r="A76" s="5">
        <v>75</v>
      </c>
      <c r="B76" s="26" t="s">
        <v>152</v>
      </c>
      <c r="C76" s="29">
        <v>43742</v>
      </c>
      <c r="D76" s="7">
        <v>199</v>
      </c>
      <c r="E76" s="8">
        <v>-37</v>
      </c>
      <c r="F76" s="7">
        <v>8693</v>
      </c>
      <c r="G76" s="9">
        <v>-4099</v>
      </c>
      <c r="H76" s="7">
        <v>21826</v>
      </c>
      <c r="I76" s="10">
        <v>-10894</v>
      </c>
      <c r="J76" s="7">
        <v>2433</v>
      </c>
      <c r="K76" s="19">
        <f t="shared" si="11"/>
        <v>148</v>
      </c>
      <c r="L76" s="7">
        <v>3</v>
      </c>
      <c r="M76" s="12">
        <v>0</v>
      </c>
      <c r="N76" s="7">
        <v>12</v>
      </c>
      <c r="O76" s="7">
        <v>33</v>
      </c>
      <c r="P76" s="7">
        <v>67</v>
      </c>
      <c r="Q76" s="7">
        <v>4</v>
      </c>
      <c r="R76" s="7">
        <v>25</v>
      </c>
      <c r="S76" s="7">
        <v>36</v>
      </c>
      <c r="T76" s="7">
        <v>20</v>
      </c>
      <c r="U76" s="7">
        <v>9</v>
      </c>
      <c r="V76" s="7">
        <v>4</v>
      </c>
      <c r="W76" s="7">
        <v>2</v>
      </c>
      <c r="X76" s="13" t="s">
        <v>25</v>
      </c>
      <c r="Y76" s="14" t="s">
        <v>71</v>
      </c>
      <c r="Z76" s="15"/>
    </row>
    <row r="77" spans="1:26" ht="13" x14ac:dyDescent="0.6">
      <c r="A77" s="5">
        <v>76</v>
      </c>
      <c r="B77" s="26" t="s">
        <v>153</v>
      </c>
      <c r="C77" s="26" t="s">
        <v>154</v>
      </c>
      <c r="D77" s="7">
        <v>267</v>
      </c>
      <c r="E77" s="8">
        <v>71</v>
      </c>
      <c r="F77" s="7">
        <v>12881</v>
      </c>
      <c r="G77" s="9">
        <v>4188</v>
      </c>
      <c r="H77" s="7">
        <v>26393</v>
      </c>
      <c r="I77" s="10">
        <v>4564</v>
      </c>
      <c r="J77" s="7">
        <v>2606</v>
      </c>
      <c r="K77" s="19">
        <f t="shared" si="11"/>
        <v>173</v>
      </c>
      <c r="L77" s="7">
        <v>11</v>
      </c>
      <c r="M77" s="12">
        <v>8</v>
      </c>
      <c r="N77" s="7">
        <v>7</v>
      </c>
      <c r="O77" s="7">
        <v>33</v>
      </c>
      <c r="P77" s="7">
        <v>67</v>
      </c>
      <c r="Q77" s="7">
        <v>4</v>
      </c>
      <c r="R77" s="7">
        <v>25</v>
      </c>
      <c r="S77" s="7">
        <v>36</v>
      </c>
      <c r="T77" s="7">
        <v>20</v>
      </c>
      <c r="U77" s="7">
        <v>9</v>
      </c>
      <c r="V77" s="7">
        <v>4</v>
      </c>
      <c r="W77" s="7">
        <v>2</v>
      </c>
      <c r="X77" s="13" t="s">
        <v>25</v>
      </c>
      <c r="Y77" s="14" t="s">
        <v>71</v>
      </c>
      <c r="Z77" s="15"/>
    </row>
    <row r="78" spans="1:26" ht="13" x14ac:dyDescent="0.6">
      <c r="A78" s="5">
        <v>77</v>
      </c>
      <c r="B78" s="26" t="s">
        <v>155</v>
      </c>
      <c r="C78" s="26" t="s">
        <v>156</v>
      </c>
      <c r="D78" s="7">
        <v>459</v>
      </c>
      <c r="E78" s="8">
        <v>181</v>
      </c>
      <c r="F78" s="7">
        <v>13159</v>
      </c>
      <c r="G78" s="9">
        <v>278</v>
      </c>
      <c r="H78" s="7">
        <v>31643</v>
      </c>
      <c r="I78" s="10">
        <v>5245</v>
      </c>
      <c r="J78" s="7">
        <v>2842</v>
      </c>
      <c r="K78" s="19">
        <f t="shared" si="11"/>
        <v>236</v>
      </c>
      <c r="L78" s="7">
        <v>15</v>
      </c>
      <c r="M78" s="12">
        <v>4</v>
      </c>
      <c r="N78" s="7">
        <v>7</v>
      </c>
      <c r="O78" s="7">
        <v>32</v>
      </c>
      <c r="P78" s="7">
        <v>68</v>
      </c>
      <c r="Q78" s="7">
        <v>5</v>
      </c>
      <c r="R78" s="7">
        <v>24</v>
      </c>
      <c r="S78" s="7">
        <v>35</v>
      </c>
      <c r="T78" s="7">
        <v>20</v>
      </c>
      <c r="U78" s="7">
        <v>9</v>
      </c>
      <c r="V78" s="7">
        <v>4</v>
      </c>
      <c r="W78" s="7">
        <v>3</v>
      </c>
      <c r="X78" s="13" t="s">
        <v>25</v>
      </c>
      <c r="Y78" s="14" t="s">
        <v>71</v>
      </c>
      <c r="Z78" s="15"/>
    </row>
    <row r="79" spans="1:26" ht="13" x14ac:dyDescent="0.6">
      <c r="A79" s="5">
        <v>78</v>
      </c>
      <c r="B79" s="26" t="s">
        <v>157</v>
      </c>
      <c r="C79" s="29">
        <v>43470</v>
      </c>
      <c r="D79" s="7">
        <v>645</v>
      </c>
      <c r="E79" s="16">
        <f t="shared" ref="E79:E80" si="12">SUM(D79-D78)</f>
        <v>186</v>
      </c>
      <c r="F79" s="7">
        <v>32325</v>
      </c>
      <c r="G79" s="9">
        <v>19166</v>
      </c>
      <c r="H79" s="7">
        <v>53056</v>
      </c>
      <c r="I79" s="10">
        <v>21407</v>
      </c>
      <c r="J79" s="7">
        <v>3158</v>
      </c>
      <c r="K79" s="19">
        <f t="shared" si="11"/>
        <v>316</v>
      </c>
      <c r="L79" s="7">
        <v>32</v>
      </c>
      <c r="M79" s="12">
        <v>17</v>
      </c>
      <c r="N79" s="7">
        <v>7</v>
      </c>
      <c r="O79" s="7">
        <v>32</v>
      </c>
      <c r="P79" s="7">
        <v>68</v>
      </c>
      <c r="Q79" s="7">
        <v>5</v>
      </c>
      <c r="R79" s="7">
        <v>25</v>
      </c>
      <c r="S79" s="7">
        <v>35</v>
      </c>
      <c r="T79" s="7">
        <v>19</v>
      </c>
      <c r="U79" s="7">
        <v>10</v>
      </c>
      <c r="V79" s="7">
        <v>3</v>
      </c>
      <c r="W79" s="7">
        <v>3</v>
      </c>
      <c r="X79" s="13" t="s">
        <v>25</v>
      </c>
      <c r="Y79" s="14" t="s">
        <v>71</v>
      </c>
      <c r="Z79" s="15"/>
    </row>
    <row r="80" spans="1:26" ht="13" x14ac:dyDescent="0.6">
      <c r="A80" s="5">
        <v>79</v>
      </c>
      <c r="B80" s="26" t="s">
        <v>158</v>
      </c>
      <c r="C80" s="29">
        <v>43682</v>
      </c>
      <c r="D80" s="7">
        <v>901</v>
      </c>
      <c r="E80" s="8">
        <f t="shared" si="12"/>
        <v>256</v>
      </c>
      <c r="F80" s="7">
        <v>34695</v>
      </c>
      <c r="G80" s="17">
        <f>SUM(F80-F79)</f>
        <v>2370</v>
      </c>
      <c r="H80" s="7">
        <v>58862</v>
      </c>
      <c r="I80" s="18">
        <f>SUM(H80-H79)</f>
        <v>5806</v>
      </c>
      <c r="J80" s="7">
        <v>3454</v>
      </c>
      <c r="K80" s="19">
        <f t="shared" si="11"/>
        <v>296</v>
      </c>
      <c r="L80" s="7">
        <v>29</v>
      </c>
      <c r="M80" s="12">
        <f>SUM(L80-L79)</f>
        <v>-3</v>
      </c>
      <c r="N80" s="7">
        <v>8</v>
      </c>
      <c r="O80" s="7">
        <v>32</v>
      </c>
      <c r="P80" s="7">
        <v>68</v>
      </c>
      <c r="Q80" s="7">
        <v>5</v>
      </c>
      <c r="R80" s="7">
        <v>25</v>
      </c>
      <c r="S80" s="7">
        <v>36</v>
      </c>
      <c r="T80" s="7">
        <v>19</v>
      </c>
      <c r="U80" s="7">
        <v>9</v>
      </c>
      <c r="V80" s="7">
        <v>3</v>
      </c>
      <c r="W80" s="7">
        <v>3</v>
      </c>
      <c r="X80" s="13" t="s">
        <v>25</v>
      </c>
      <c r="Y80" s="14" t="s">
        <v>71</v>
      </c>
      <c r="Z80" s="15"/>
    </row>
    <row r="81" spans="1:26" ht="13" x14ac:dyDescent="0.6">
      <c r="A81" s="5">
        <v>80</v>
      </c>
      <c r="B81" s="26" t="s">
        <v>159</v>
      </c>
      <c r="C81" s="26" t="s">
        <v>160</v>
      </c>
      <c r="D81" s="7">
        <v>366</v>
      </c>
      <c r="E81" s="8">
        <v>-535</v>
      </c>
      <c r="F81" s="7">
        <v>16556</v>
      </c>
      <c r="G81" s="9">
        <v>-18139</v>
      </c>
      <c r="H81" s="7">
        <v>31085</v>
      </c>
      <c r="I81" s="10">
        <v>-27791</v>
      </c>
      <c r="J81" s="7">
        <v>3619</v>
      </c>
      <c r="K81" s="19">
        <f t="shared" si="11"/>
        <v>165</v>
      </c>
      <c r="L81" s="7">
        <v>9</v>
      </c>
      <c r="M81" s="12">
        <v>-20</v>
      </c>
      <c r="N81" s="7">
        <v>7</v>
      </c>
      <c r="O81" s="7">
        <v>32</v>
      </c>
      <c r="P81" s="7">
        <v>68</v>
      </c>
      <c r="Q81" s="7">
        <v>4</v>
      </c>
      <c r="R81" s="7">
        <v>26</v>
      </c>
      <c r="S81" s="7">
        <v>36</v>
      </c>
      <c r="T81" s="7">
        <v>19</v>
      </c>
      <c r="U81" s="7">
        <v>9</v>
      </c>
      <c r="V81" s="7">
        <v>3</v>
      </c>
      <c r="W81" s="7">
        <v>3</v>
      </c>
      <c r="X81" s="13" t="s">
        <v>25</v>
      </c>
      <c r="Y81" s="14" t="s">
        <v>71</v>
      </c>
      <c r="Z81" s="15"/>
    </row>
    <row r="82" spans="1:26" ht="13" x14ac:dyDescent="0.6">
      <c r="A82" s="5">
        <v>81</v>
      </c>
      <c r="B82" s="26" t="s">
        <v>161</v>
      </c>
      <c r="C82" s="26" t="s">
        <v>162</v>
      </c>
      <c r="D82" s="7">
        <v>236</v>
      </c>
      <c r="E82" s="8">
        <v>-130</v>
      </c>
      <c r="F82" s="7">
        <v>12298</v>
      </c>
      <c r="G82" s="9">
        <v>-4258</v>
      </c>
      <c r="H82" s="7">
        <v>22113</v>
      </c>
      <c r="I82" s="10">
        <v>-8972</v>
      </c>
      <c r="J82" s="7">
        <v>3702</v>
      </c>
      <c r="K82" s="19">
        <f t="shared" si="11"/>
        <v>83</v>
      </c>
      <c r="L82" s="7">
        <v>4</v>
      </c>
      <c r="M82" s="12">
        <v>-5</v>
      </c>
      <c r="N82" s="7">
        <v>7</v>
      </c>
      <c r="O82" s="7">
        <v>32</v>
      </c>
      <c r="P82" s="7">
        <v>68</v>
      </c>
      <c r="Q82" s="7">
        <v>4</v>
      </c>
      <c r="R82" s="7">
        <v>25</v>
      </c>
      <c r="S82" s="7">
        <v>36</v>
      </c>
      <c r="T82" s="7">
        <v>20</v>
      </c>
      <c r="U82" s="7">
        <v>9</v>
      </c>
      <c r="V82" s="7">
        <v>3</v>
      </c>
      <c r="W82" s="7">
        <v>3</v>
      </c>
      <c r="X82" s="13" t="s">
        <v>25</v>
      </c>
      <c r="Y82" s="14" t="s">
        <v>71</v>
      </c>
      <c r="Z82" s="15"/>
    </row>
    <row r="83" spans="1:26" ht="13" x14ac:dyDescent="0.6">
      <c r="A83" s="5">
        <v>82</v>
      </c>
      <c r="B83" s="26" t="s">
        <v>163</v>
      </c>
      <c r="C83" s="26" t="s">
        <v>164</v>
      </c>
      <c r="D83" s="7">
        <v>303</v>
      </c>
      <c r="E83" s="16">
        <f>SUM(D83-D82)</f>
        <v>67</v>
      </c>
      <c r="F83" s="7">
        <v>8948</v>
      </c>
      <c r="G83" s="17">
        <f>SUM(F83-F82)</f>
        <v>-3350</v>
      </c>
      <c r="H83" s="7">
        <v>20371</v>
      </c>
      <c r="I83" s="18">
        <f>SUM(H83-H82)</f>
        <v>-1742</v>
      </c>
      <c r="J83" s="7">
        <v>3863</v>
      </c>
      <c r="K83" s="19">
        <f t="shared" si="11"/>
        <v>161</v>
      </c>
      <c r="L83" s="7">
        <v>7</v>
      </c>
      <c r="M83" s="12">
        <v>3</v>
      </c>
      <c r="N83" s="7">
        <v>7</v>
      </c>
      <c r="O83" s="7">
        <v>32</v>
      </c>
      <c r="P83" s="7">
        <v>68</v>
      </c>
      <c r="Q83" s="7">
        <v>4</v>
      </c>
      <c r="R83" s="7">
        <v>25</v>
      </c>
      <c r="S83" s="7">
        <v>36</v>
      </c>
      <c r="T83" s="7">
        <v>20</v>
      </c>
      <c r="U83" s="7">
        <v>9</v>
      </c>
      <c r="V83" s="7">
        <v>3</v>
      </c>
      <c r="W83" s="7">
        <v>3</v>
      </c>
      <c r="X83" s="13" t="s">
        <v>138</v>
      </c>
      <c r="Y83" s="14" t="s">
        <v>41</v>
      </c>
      <c r="Z83" s="15"/>
    </row>
    <row r="84" spans="1:26" ht="13" x14ac:dyDescent="0.6">
      <c r="A84" s="5">
        <v>83</v>
      </c>
      <c r="B84" s="26" t="s">
        <v>165</v>
      </c>
      <c r="C84" s="29">
        <v>43591</v>
      </c>
      <c r="D84" s="7">
        <v>286</v>
      </c>
      <c r="E84" s="8">
        <v>-8</v>
      </c>
      <c r="F84" s="7">
        <v>26723</v>
      </c>
      <c r="G84" s="9">
        <v>17775</v>
      </c>
      <c r="H84" s="7">
        <v>40182</v>
      </c>
      <c r="I84" s="10">
        <v>19808</v>
      </c>
      <c r="J84" s="7">
        <v>4001</v>
      </c>
      <c r="K84" s="19">
        <f t="shared" si="11"/>
        <v>138</v>
      </c>
      <c r="L84" s="7">
        <v>8</v>
      </c>
      <c r="M84" s="12">
        <v>1</v>
      </c>
      <c r="N84" s="7">
        <v>7</v>
      </c>
      <c r="O84" s="7">
        <v>33</v>
      </c>
      <c r="P84" s="7">
        <v>67</v>
      </c>
      <c r="Q84" s="7">
        <v>4</v>
      </c>
      <c r="R84" s="7">
        <v>25</v>
      </c>
      <c r="S84" s="7">
        <v>36</v>
      </c>
      <c r="T84" s="7">
        <v>20</v>
      </c>
      <c r="U84" s="7">
        <v>9</v>
      </c>
      <c r="V84" s="7">
        <v>3</v>
      </c>
      <c r="W84" s="7">
        <v>3</v>
      </c>
      <c r="X84" s="13" t="s">
        <v>25</v>
      </c>
      <c r="Y84" s="14" t="s">
        <v>71</v>
      </c>
      <c r="Z84" s="15"/>
    </row>
    <row r="85" spans="1:26" ht="13" x14ac:dyDescent="0.6">
      <c r="A85" s="5">
        <v>84</v>
      </c>
      <c r="B85" s="26" t="s">
        <v>166</v>
      </c>
      <c r="C85" s="29">
        <v>43805</v>
      </c>
      <c r="D85" s="7">
        <v>304</v>
      </c>
      <c r="E85" s="8">
        <v>18</v>
      </c>
      <c r="F85" s="7">
        <v>6845</v>
      </c>
      <c r="G85" s="9">
        <v>-22878</v>
      </c>
      <c r="H85" s="7">
        <v>15865</v>
      </c>
      <c r="I85" s="10">
        <v>-24317</v>
      </c>
      <c r="J85" s="7">
        <v>4188</v>
      </c>
      <c r="K85" s="11">
        <v>187</v>
      </c>
      <c r="L85" s="7">
        <v>15</v>
      </c>
      <c r="M85" s="12">
        <v>7</v>
      </c>
      <c r="N85" s="7">
        <v>7</v>
      </c>
      <c r="O85" s="7">
        <v>33</v>
      </c>
      <c r="P85" s="7">
        <v>67</v>
      </c>
      <c r="Q85" s="7">
        <v>4</v>
      </c>
      <c r="R85" s="7">
        <v>25</v>
      </c>
      <c r="S85" s="7">
        <v>36</v>
      </c>
      <c r="T85" s="7">
        <v>20</v>
      </c>
      <c r="U85" s="7">
        <v>10</v>
      </c>
      <c r="V85" s="7">
        <v>3</v>
      </c>
      <c r="W85" s="7">
        <v>2</v>
      </c>
      <c r="X85" s="13" t="s">
        <v>138</v>
      </c>
      <c r="Y85" s="14" t="s">
        <v>41</v>
      </c>
      <c r="Z85" s="38"/>
    </row>
    <row r="86" spans="1:26" ht="13" x14ac:dyDescent="0.6">
      <c r="A86" s="5">
        <v>85</v>
      </c>
      <c r="B86" s="26" t="s">
        <v>167</v>
      </c>
      <c r="C86" s="26" t="s">
        <v>168</v>
      </c>
      <c r="D86" s="7">
        <v>233</v>
      </c>
      <c r="E86" s="8">
        <v>-71</v>
      </c>
      <c r="F86" s="7">
        <v>4859</v>
      </c>
      <c r="G86" s="9">
        <v>-1917</v>
      </c>
      <c r="H86" s="7">
        <v>12365</v>
      </c>
      <c r="I86" s="10">
        <v>-3450</v>
      </c>
      <c r="J86" s="7">
        <v>4376</v>
      </c>
      <c r="K86" s="19">
        <f t="shared" ref="K86:K95" si="13">SUM(J86-J85)</f>
        <v>188</v>
      </c>
      <c r="L86" s="7">
        <v>0</v>
      </c>
      <c r="M86" s="12">
        <v>-7</v>
      </c>
      <c r="N86" s="7">
        <v>7</v>
      </c>
      <c r="O86" s="7">
        <v>33</v>
      </c>
      <c r="P86" s="7">
        <v>67</v>
      </c>
      <c r="Q86" s="7">
        <v>4</v>
      </c>
      <c r="R86" s="7">
        <v>25</v>
      </c>
      <c r="S86" s="7">
        <v>36</v>
      </c>
      <c r="T86" s="7">
        <v>20</v>
      </c>
      <c r="U86" s="7">
        <v>10</v>
      </c>
      <c r="V86" s="7">
        <v>3</v>
      </c>
      <c r="W86" s="7">
        <v>2</v>
      </c>
      <c r="X86" s="13" t="s">
        <v>169</v>
      </c>
      <c r="Y86" s="14" t="s">
        <v>170</v>
      </c>
      <c r="Z86" s="38"/>
    </row>
    <row r="87" spans="1:26" ht="13" x14ac:dyDescent="0.6">
      <c r="A87" s="5">
        <v>86</v>
      </c>
      <c r="B87" s="26" t="s">
        <v>171</v>
      </c>
      <c r="C87" s="26" t="s">
        <v>172</v>
      </c>
      <c r="D87" s="7">
        <v>197</v>
      </c>
      <c r="E87" s="8">
        <v>-37</v>
      </c>
      <c r="F87" s="7">
        <v>5880</v>
      </c>
      <c r="G87" s="9">
        <v>1011</v>
      </c>
      <c r="H87" s="7">
        <v>14202</v>
      </c>
      <c r="I87" s="10">
        <v>1825</v>
      </c>
      <c r="J87" s="7">
        <v>4526</v>
      </c>
      <c r="K87" s="19">
        <f t="shared" si="13"/>
        <v>150</v>
      </c>
      <c r="L87" s="7">
        <v>2</v>
      </c>
      <c r="M87" s="12">
        <v>2</v>
      </c>
      <c r="N87" s="7">
        <v>7</v>
      </c>
      <c r="O87" s="7">
        <v>33</v>
      </c>
      <c r="P87" s="7">
        <v>67</v>
      </c>
      <c r="Q87" s="7">
        <v>4</v>
      </c>
      <c r="R87" s="7">
        <v>25</v>
      </c>
      <c r="S87" s="7">
        <v>36</v>
      </c>
      <c r="T87" s="7">
        <v>20</v>
      </c>
      <c r="U87" s="7">
        <v>10</v>
      </c>
      <c r="V87" s="7">
        <v>3</v>
      </c>
      <c r="W87" s="7">
        <v>2</v>
      </c>
      <c r="X87" s="13" t="s">
        <v>170</v>
      </c>
      <c r="Y87" s="14" t="s">
        <v>71</v>
      </c>
      <c r="Z87" s="15"/>
    </row>
    <row r="88" spans="1:26" ht="13" x14ac:dyDescent="0.6">
      <c r="A88" s="5">
        <v>87</v>
      </c>
      <c r="B88" s="26" t="s">
        <v>173</v>
      </c>
      <c r="C88" s="29">
        <v>43531</v>
      </c>
      <c r="D88" s="7">
        <v>216</v>
      </c>
      <c r="E88" s="16">
        <f t="shared" ref="E88:E93" si="14">SUM(D88-D87)</f>
        <v>19</v>
      </c>
      <c r="F88" s="7">
        <v>4891</v>
      </c>
      <c r="G88" s="9">
        <v>-989</v>
      </c>
      <c r="H88" s="7">
        <v>13986</v>
      </c>
      <c r="I88" s="10">
        <v>-216</v>
      </c>
      <c r="J88" s="7">
        <v>4690</v>
      </c>
      <c r="K88" s="19">
        <f t="shared" si="13"/>
        <v>164</v>
      </c>
      <c r="L88" s="7">
        <v>4</v>
      </c>
      <c r="M88" s="12">
        <v>2</v>
      </c>
      <c r="N88" s="7">
        <v>7</v>
      </c>
      <c r="O88" s="7">
        <v>33</v>
      </c>
      <c r="P88" s="7">
        <v>67</v>
      </c>
      <c r="Q88" s="7">
        <v>4</v>
      </c>
      <c r="R88" s="7">
        <v>25</v>
      </c>
      <c r="S88" s="7">
        <v>36</v>
      </c>
      <c r="T88" s="7">
        <v>20</v>
      </c>
      <c r="U88" s="7">
        <v>10</v>
      </c>
      <c r="V88" s="7">
        <v>3</v>
      </c>
      <c r="W88" s="7">
        <v>2</v>
      </c>
      <c r="X88" s="13" t="s">
        <v>170</v>
      </c>
      <c r="Y88" s="14" t="s">
        <v>71</v>
      </c>
      <c r="Z88" s="15"/>
    </row>
    <row r="89" spans="1:26" ht="13" x14ac:dyDescent="0.6">
      <c r="A89" s="5">
        <v>88</v>
      </c>
      <c r="B89" s="26" t="s">
        <v>174</v>
      </c>
      <c r="C89" s="29">
        <v>43745</v>
      </c>
      <c r="D89" s="7">
        <v>267</v>
      </c>
      <c r="E89" s="16">
        <f t="shared" si="14"/>
        <v>51</v>
      </c>
      <c r="F89" s="7">
        <v>10005</v>
      </c>
      <c r="G89" s="17">
        <f>SUM(F89-F88)</f>
        <v>5114</v>
      </c>
      <c r="H89" s="7">
        <v>23486</v>
      </c>
      <c r="I89" s="18">
        <f>SUM(H89-H88)</f>
        <v>9500</v>
      </c>
      <c r="J89" s="7">
        <v>4823</v>
      </c>
      <c r="K89" s="19">
        <f t="shared" si="13"/>
        <v>133</v>
      </c>
      <c r="L89" s="7">
        <v>5</v>
      </c>
      <c r="M89" s="12">
        <v>1</v>
      </c>
      <c r="N89" s="7">
        <v>7</v>
      </c>
      <c r="O89" s="7">
        <v>33</v>
      </c>
      <c r="P89" s="7">
        <v>67</v>
      </c>
      <c r="Q89" s="7">
        <v>4</v>
      </c>
      <c r="R89" s="7">
        <v>24</v>
      </c>
      <c r="S89" s="7">
        <v>36</v>
      </c>
      <c r="T89" s="7">
        <v>21</v>
      </c>
      <c r="U89" s="7">
        <v>10</v>
      </c>
      <c r="V89" s="7">
        <v>3</v>
      </c>
      <c r="W89" s="7">
        <v>2</v>
      </c>
      <c r="X89" s="13" t="s">
        <v>170</v>
      </c>
      <c r="Y89" s="14" t="s">
        <v>71</v>
      </c>
      <c r="Z89" s="15"/>
    </row>
    <row r="90" spans="1:26" ht="13" x14ac:dyDescent="0.6">
      <c r="A90" s="5">
        <v>89</v>
      </c>
      <c r="B90" s="26" t="s">
        <v>175</v>
      </c>
      <c r="C90" s="26" t="s">
        <v>176</v>
      </c>
      <c r="D90" s="7">
        <v>289</v>
      </c>
      <c r="E90" s="16">
        <f t="shared" si="14"/>
        <v>22</v>
      </c>
      <c r="F90" s="7">
        <v>14558</v>
      </c>
      <c r="G90" s="9">
        <v>4553</v>
      </c>
      <c r="H90" s="7">
        <v>28503</v>
      </c>
      <c r="I90" s="10">
        <v>5014</v>
      </c>
      <c r="J90" s="7">
        <v>5071</v>
      </c>
      <c r="K90" s="19">
        <f t="shared" si="13"/>
        <v>248</v>
      </c>
      <c r="L90" s="7">
        <v>2</v>
      </c>
      <c r="M90" s="12">
        <v>-3</v>
      </c>
      <c r="N90" s="7">
        <v>7</v>
      </c>
      <c r="O90" s="7">
        <v>33</v>
      </c>
      <c r="P90" s="7">
        <v>67</v>
      </c>
      <c r="Q90" s="7">
        <v>4</v>
      </c>
      <c r="R90" s="7">
        <v>24</v>
      </c>
      <c r="S90" s="7">
        <v>36</v>
      </c>
      <c r="T90" s="7">
        <v>21</v>
      </c>
      <c r="U90" s="7">
        <v>10</v>
      </c>
      <c r="V90" s="7">
        <v>3</v>
      </c>
      <c r="W90" s="7">
        <v>2</v>
      </c>
      <c r="X90" s="13" t="s">
        <v>170</v>
      </c>
      <c r="Y90" s="14" t="s">
        <v>71</v>
      </c>
      <c r="Z90" s="15"/>
    </row>
    <row r="91" spans="1:26" ht="13" x14ac:dyDescent="0.6">
      <c r="A91" s="5">
        <v>90</v>
      </c>
      <c r="B91" s="26" t="s">
        <v>177</v>
      </c>
      <c r="C91" s="26" t="s">
        <v>178</v>
      </c>
      <c r="D91" s="7">
        <v>452</v>
      </c>
      <c r="E91" s="16">
        <f t="shared" si="14"/>
        <v>163</v>
      </c>
      <c r="F91" s="7">
        <v>33603</v>
      </c>
      <c r="G91" s="9">
        <v>19065</v>
      </c>
      <c r="H91" s="7">
        <v>60148</v>
      </c>
      <c r="I91" s="10">
        <v>31666</v>
      </c>
      <c r="J91" s="7">
        <v>5323</v>
      </c>
      <c r="K91" s="19">
        <f t="shared" si="13"/>
        <v>252</v>
      </c>
      <c r="L91" s="7">
        <v>6</v>
      </c>
      <c r="M91" s="12">
        <v>4</v>
      </c>
      <c r="N91" s="7">
        <v>7</v>
      </c>
      <c r="O91" s="7">
        <v>33</v>
      </c>
      <c r="P91" s="7">
        <v>67</v>
      </c>
      <c r="Q91" s="7">
        <v>4</v>
      </c>
      <c r="R91" s="7">
        <v>24</v>
      </c>
      <c r="S91" s="7">
        <v>36</v>
      </c>
      <c r="T91" s="7">
        <v>21</v>
      </c>
      <c r="U91" s="7">
        <v>10</v>
      </c>
      <c r="V91" s="7">
        <v>3</v>
      </c>
      <c r="W91" s="7">
        <v>2</v>
      </c>
      <c r="X91" s="13" t="s">
        <v>170</v>
      </c>
      <c r="Y91" s="14" t="s">
        <v>71</v>
      </c>
      <c r="Z91" s="15"/>
    </row>
    <row r="92" spans="1:26" ht="13" x14ac:dyDescent="0.6">
      <c r="A92" s="5">
        <v>91</v>
      </c>
      <c r="B92" s="26" t="s">
        <v>179</v>
      </c>
      <c r="C92" s="26" t="s">
        <v>180</v>
      </c>
      <c r="D92" s="7">
        <v>418</v>
      </c>
      <c r="E92" s="16">
        <f t="shared" si="14"/>
        <v>-34</v>
      </c>
      <c r="F92" s="7">
        <v>11594</v>
      </c>
      <c r="G92" s="9">
        <v>-22020</v>
      </c>
      <c r="H92" s="7">
        <v>31584</v>
      </c>
      <c r="I92" s="10">
        <v>-28578</v>
      </c>
      <c r="J92" s="7">
        <v>5555</v>
      </c>
      <c r="K92" s="19">
        <f t="shared" si="13"/>
        <v>232</v>
      </c>
      <c r="L92" s="7">
        <v>3</v>
      </c>
      <c r="M92" s="12">
        <v>-3</v>
      </c>
      <c r="N92" s="7">
        <v>7</v>
      </c>
      <c r="O92" s="7">
        <v>33</v>
      </c>
      <c r="P92" s="7">
        <v>67</v>
      </c>
      <c r="Q92" s="7">
        <v>3</v>
      </c>
      <c r="R92" s="7">
        <v>24</v>
      </c>
      <c r="S92" s="7">
        <v>36</v>
      </c>
      <c r="T92" s="7">
        <v>21</v>
      </c>
      <c r="U92" s="7">
        <v>10</v>
      </c>
      <c r="V92" s="7">
        <v>4</v>
      </c>
      <c r="W92" s="7">
        <v>2</v>
      </c>
      <c r="X92" s="13" t="s">
        <v>170</v>
      </c>
      <c r="Y92" s="14" t="s">
        <v>71</v>
      </c>
      <c r="Z92" s="15"/>
    </row>
    <row r="93" spans="1:26" ht="13" x14ac:dyDescent="0.6">
      <c r="A93" s="5">
        <v>92</v>
      </c>
      <c r="B93" s="26" t="s">
        <v>181</v>
      </c>
      <c r="C93" s="29">
        <v>43654</v>
      </c>
      <c r="D93" s="7">
        <v>321</v>
      </c>
      <c r="E93" s="16">
        <f t="shared" si="14"/>
        <v>-97</v>
      </c>
      <c r="F93" s="7">
        <v>12945</v>
      </c>
      <c r="G93" s="17">
        <f t="shared" ref="G93:G95" si="15">SUM(F93-F92)</f>
        <v>1351</v>
      </c>
      <c r="H93" s="7">
        <v>37122</v>
      </c>
      <c r="I93" s="18">
        <f t="shared" ref="I93:I95" si="16">SUM(H93-H92)</f>
        <v>5538</v>
      </c>
      <c r="J93" s="7">
        <v>5739</v>
      </c>
      <c r="K93" s="19">
        <f t="shared" si="13"/>
        <v>184</v>
      </c>
      <c r="L93" s="7">
        <v>5</v>
      </c>
      <c r="M93" s="12">
        <v>2</v>
      </c>
      <c r="N93" s="7">
        <v>10</v>
      </c>
      <c r="O93" s="7">
        <v>33</v>
      </c>
      <c r="P93" s="7">
        <v>67</v>
      </c>
      <c r="Q93" s="7">
        <v>3</v>
      </c>
      <c r="R93" s="7">
        <v>24</v>
      </c>
      <c r="S93" s="7">
        <v>36</v>
      </c>
      <c r="T93" s="7">
        <v>21</v>
      </c>
      <c r="U93" s="7">
        <v>10</v>
      </c>
      <c r="V93" s="7">
        <v>4</v>
      </c>
      <c r="W93" s="7">
        <v>2</v>
      </c>
      <c r="X93" s="13" t="s">
        <v>170</v>
      </c>
      <c r="Y93" s="14" t="s">
        <v>182</v>
      </c>
      <c r="Z93" s="15"/>
    </row>
    <row r="94" spans="1:26" ht="13" x14ac:dyDescent="0.6">
      <c r="A94" s="5">
        <v>93</v>
      </c>
      <c r="B94" s="26" t="s">
        <v>183</v>
      </c>
      <c r="C94" s="26" t="s">
        <v>184</v>
      </c>
      <c r="D94" s="7">
        <v>283</v>
      </c>
      <c r="E94" s="8">
        <f t="shared" ref="E94:E95" si="17">D94-D93</f>
        <v>-38</v>
      </c>
      <c r="F94" s="7">
        <v>9372</v>
      </c>
      <c r="G94" s="17">
        <f t="shared" si="15"/>
        <v>-3573</v>
      </c>
      <c r="H94" s="34">
        <v>29332</v>
      </c>
      <c r="I94" s="39">
        <f t="shared" si="16"/>
        <v>-7790</v>
      </c>
      <c r="J94" s="7">
        <v>5941</v>
      </c>
      <c r="K94" s="19">
        <f t="shared" si="13"/>
        <v>202</v>
      </c>
      <c r="L94" s="7">
        <v>2</v>
      </c>
      <c r="M94" s="12">
        <v>-3</v>
      </c>
      <c r="N94" s="7">
        <v>10</v>
      </c>
      <c r="O94" s="7">
        <v>33</v>
      </c>
      <c r="P94" s="7">
        <v>67</v>
      </c>
      <c r="Q94" s="7">
        <v>3</v>
      </c>
      <c r="R94" s="7">
        <v>24</v>
      </c>
      <c r="S94" s="7">
        <v>36</v>
      </c>
      <c r="T94" s="7">
        <v>21</v>
      </c>
      <c r="U94" s="7">
        <v>10</v>
      </c>
      <c r="V94" s="7">
        <v>4</v>
      </c>
      <c r="W94" s="15"/>
      <c r="X94" s="13" t="s">
        <v>170</v>
      </c>
      <c r="Y94" s="14" t="s">
        <v>182</v>
      </c>
      <c r="Z94" s="15"/>
    </row>
    <row r="95" spans="1:26" ht="13" x14ac:dyDescent="0.6">
      <c r="A95" s="5">
        <v>94</v>
      </c>
      <c r="B95" s="26" t="s">
        <v>185</v>
      </c>
      <c r="C95" s="26" t="s">
        <v>186</v>
      </c>
      <c r="D95" s="7">
        <v>236</v>
      </c>
      <c r="E95" s="8">
        <f t="shared" si="17"/>
        <v>-47</v>
      </c>
      <c r="F95" s="7">
        <v>7010</v>
      </c>
      <c r="G95" s="17">
        <f t="shared" si="15"/>
        <v>-2362</v>
      </c>
      <c r="H95" s="7">
        <v>21126</v>
      </c>
      <c r="I95" s="39">
        <f t="shared" si="16"/>
        <v>-8206</v>
      </c>
      <c r="J95" s="7">
        <v>6075</v>
      </c>
      <c r="K95" s="19">
        <f t="shared" si="13"/>
        <v>134</v>
      </c>
      <c r="L95" s="7">
        <v>0</v>
      </c>
      <c r="M95" s="12">
        <f>$L95-$L94</f>
        <v>-2</v>
      </c>
      <c r="N95" s="7">
        <v>9</v>
      </c>
      <c r="O95" s="7">
        <v>33</v>
      </c>
      <c r="P95" s="7">
        <v>67</v>
      </c>
      <c r="Q95" s="7">
        <v>3</v>
      </c>
      <c r="R95" s="7">
        <v>24</v>
      </c>
      <c r="S95" s="7">
        <v>36</v>
      </c>
      <c r="T95" s="7">
        <v>21</v>
      </c>
      <c r="U95" s="7">
        <v>10</v>
      </c>
      <c r="V95" s="7">
        <v>4</v>
      </c>
      <c r="W95" s="7">
        <v>2</v>
      </c>
      <c r="X95" s="13" t="s">
        <v>170</v>
      </c>
      <c r="Y95" s="14" t="s">
        <v>182</v>
      </c>
      <c r="Z95" s="15"/>
    </row>
    <row r="96" spans="1:26" ht="13" x14ac:dyDescent="0.6">
      <c r="A96" s="40"/>
      <c r="B96" s="41" t="s">
        <v>187</v>
      </c>
      <c r="C96" s="42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2"/>
      <c r="Y96" s="42"/>
      <c r="Z96" s="43"/>
    </row>
  </sheetData>
  <autoFilter ref="L1:L96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T606"/>
  <sheetViews>
    <sheetView workbookViewId="0">
      <pane xSplit="3" ySplit="1" topLeftCell="H448" activePane="bottomRight" state="frozen"/>
      <selection pane="topRight" activeCell="D1" sqref="D1"/>
      <selection pane="bottomLeft" activeCell="A2" sqref="A2"/>
      <selection pane="bottomRight" activeCell="C540" sqref="C540"/>
    </sheetView>
  </sheetViews>
  <sheetFormatPr defaultColWidth="14.40625" defaultRowHeight="15.75" customHeight="1" x14ac:dyDescent="0.6"/>
  <cols>
    <col min="1" max="1" width="9.54296875" customWidth="1"/>
    <col min="2" max="2" width="12.54296875" customWidth="1"/>
    <col min="3" max="3" width="37.1328125" customWidth="1"/>
    <col min="4" max="4" width="10.26953125" customWidth="1"/>
    <col min="5" max="5" width="13.54296875" customWidth="1"/>
    <col min="6" max="6" width="8" customWidth="1"/>
    <col min="7" max="7" width="9.40625" customWidth="1"/>
    <col min="8" max="8" width="9.26953125" customWidth="1"/>
    <col min="9" max="9" width="10.86328125" customWidth="1"/>
    <col min="11" max="11" width="9.54296875" customWidth="1"/>
    <col min="12" max="12" width="15.1328125" customWidth="1"/>
    <col min="13" max="13" width="19.6796875" customWidth="1"/>
    <col min="14" max="14" width="11.40625" customWidth="1"/>
    <col min="15" max="15" width="10.26953125" customWidth="1"/>
    <col min="16" max="16" width="5.1328125" customWidth="1"/>
    <col min="17" max="17" width="17.86328125" customWidth="1"/>
    <col min="18" max="18" width="10.1328125" customWidth="1"/>
    <col min="19" max="19" width="11" customWidth="1"/>
    <col min="20" max="20" width="23" customWidth="1"/>
  </cols>
  <sheetData>
    <row r="1" spans="1:20" ht="15.75" customHeight="1" x14ac:dyDescent="0.6">
      <c r="A1" s="44" t="s">
        <v>188</v>
      </c>
      <c r="B1" s="44" t="s">
        <v>189</v>
      </c>
      <c r="C1" s="44" t="s">
        <v>190</v>
      </c>
      <c r="D1" s="44" t="s">
        <v>191</v>
      </c>
      <c r="E1" s="44" t="s">
        <v>192</v>
      </c>
      <c r="F1" s="44" t="s">
        <v>193</v>
      </c>
      <c r="G1" s="44" t="s">
        <v>194</v>
      </c>
      <c r="H1" s="44" t="s">
        <v>195</v>
      </c>
      <c r="I1" s="44" t="s">
        <v>196</v>
      </c>
      <c r="J1" s="44" t="s">
        <v>6</v>
      </c>
      <c r="K1" s="44" t="s">
        <v>4</v>
      </c>
      <c r="L1" s="44" t="s">
        <v>197</v>
      </c>
      <c r="M1" s="45" t="s">
        <v>198</v>
      </c>
      <c r="N1" s="44" t="s">
        <v>199</v>
      </c>
      <c r="O1" s="44" t="s">
        <v>200</v>
      </c>
      <c r="P1" s="44" t="s">
        <v>23</v>
      </c>
      <c r="Q1" s="46" t="s">
        <v>201</v>
      </c>
      <c r="R1" s="46" t="s">
        <v>202</v>
      </c>
      <c r="S1" s="46" t="s">
        <v>203</v>
      </c>
      <c r="T1" s="44" t="s">
        <v>204</v>
      </c>
    </row>
    <row r="2" spans="1:20" ht="15.75" customHeight="1" x14ac:dyDescent="0.6">
      <c r="A2" s="7">
        <v>1</v>
      </c>
      <c r="B2" s="47" t="s">
        <v>205</v>
      </c>
      <c r="C2" s="13" t="s">
        <v>206</v>
      </c>
      <c r="D2" s="48">
        <v>21</v>
      </c>
      <c r="E2" s="7">
        <v>0</v>
      </c>
      <c r="F2" s="48" t="s">
        <v>207</v>
      </c>
      <c r="G2" s="7">
        <v>0</v>
      </c>
      <c r="H2" s="48" t="s">
        <v>207</v>
      </c>
      <c r="I2" s="7" t="s">
        <v>207</v>
      </c>
      <c r="J2" s="48" t="s">
        <v>207</v>
      </c>
      <c r="K2" s="7" t="s">
        <v>207</v>
      </c>
      <c r="L2" s="48">
        <v>21</v>
      </c>
      <c r="M2" s="10" t="s">
        <v>207</v>
      </c>
      <c r="N2" s="49">
        <v>43374</v>
      </c>
      <c r="O2" s="13" t="s">
        <v>208</v>
      </c>
      <c r="P2" s="13" t="s">
        <v>41</v>
      </c>
      <c r="Q2" s="50" t="s">
        <v>209</v>
      </c>
      <c r="R2" s="13" t="s">
        <v>210</v>
      </c>
      <c r="S2" s="13" t="s">
        <v>210</v>
      </c>
      <c r="T2" s="51" t="s">
        <v>211</v>
      </c>
    </row>
    <row r="3" spans="1:20" ht="15.75" customHeight="1" x14ac:dyDescent="0.6">
      <c r="A3" s="7">
        <v>2</v>
      </c>
      <c r="B3" s="52">
        <v>42745</v>
      </c>
      <c r="C3" s="13" t="s">
        <v>212</v>
      </c>
      <c r="D3" s="48">
        <v>24</v>
      </c>
      <c r="E3" s="7">
        <v>1</v>
      </c>
      <c r="F3" s="48" t="s">
        <v>207</v>
      </c>
      <c r="G3" s="7">
        <v>0</v>
      </c>
      <c r="H3" s="48" t="s">
        <v>207</v>
      </c>
      <c r="I3" s="7" t="s">
        <v>207</v>
      </c>
      <c r="J3" s="48" t="s">
        <v>207</v>
      </c>
      <c r="K3" s="7" t="s">
        <v>207</v>
      </c>
      <c r="L3" s="48">
        <v>25</v>
      </c>
      <c r="M3" s="10" t="s">
        <v>207</v>
      </c>
      <c r="N3" s="49">
        <v>43374</v>
      </c>
      <c r="O3" s="13" t="s">
        <v>208</v>
      </c>
      <c r="P3" s="13" t="s">
        <v>41</v>
      </c>
      <c r="Q3" s="50" t="s">
        <v>209</v>
      </c>
      <c r="R3" s="13" t="s">
        <v>210</v>
      </c>
      <c r="S3" s="13" t="s">
        <v>210</v>
      </c>
      <c r="T3" s="51" t="s">
        <v>211</v>
      </c>
    </row>
    <row r="4" spans="1:20" ht="15.75" customHeight="1" x14ac:dyDescent="0.6">
      <c r="A4" s="7">
        <v>3</v>
      </c>
      <c r="B4" s="52">
        <v>42835</v>
      </c>
      <c r="C4" s="13" t="s">
        <v>213</v>
      </c>
      <c r="D4" s="48">
        <v>23</v>
      </c>
      <c r="E4" s="7">
        <v>1</v>
      </c>
      <c r="F4" s="48" t="s">
        <v>207</v>
      </c>
      <c r="G4" s="7">
        <v>0</v>
      </c>
      <c r="H4" s="48" t="s">
        <v>207</v>
      </c>
      <c r="I4" s="7" t="s">
        <v>207</v>
      </c>
      <c r="J4" s="48" t="s">
        <v>207</v>
      </c>
      <c r="K4" s="7" t="s">
        <v>207</v>
      </c>
      <c r="L4" s="48">
        <v>24</v>
      </c>
      <c r="M4" s="10" t="s">
        <v>207</v>
      </c>
      <c r="N4" s="49">
        <v>43374</v>
      </c>
      <c r="O4" s="13" t="s">
        <v>208</v>
      </c>
      <c r="P4" s="13" t="s">
        <v>41</v>
      </c>
      <c r="Q4" s="50" t="s">
        <v>209</v>
      </c>
      <c r="R4" s="13" t="s">
        <v>210</v>
      </c>
      <c r="S4" s="13" t="s">
        <v>210</v>
      </c>
      <c r="T4" s="51" t="s">
        <v>211</v>
      </c>
    </row>
    <row r="5" spans="1:20" ht="15.75" customHeight="1" x14ac:dyDescent="0.6">
      <c r="A5" s="7">
        <v>4</v>
      </c>
      <c r="B5" s="52">
        <v>42988</v>
      </c>
      <c r="C5" s="13" t="s">
        <v>214</v>
      </c>
      <c r="D5" s="48">
        <v>22</v>
      </c>
      <c r="E5" s="7">
        <v>0</v>
      </c>
      <c r="F5" s="48" t="s">
        <v>207</v>
      </c>
      <c r="G5" s="7">
        <v>0</v>
      </c>
      <c r="H5" s="48" t="s">
        <v>207</v>
      </c>
      <c r="I5" s="7" t="s">
        <v>207</v>
      </c>
      <c r="J5" s="48">
        <v>105</v>
      </c>
      <c r="K5" s="7">
        <v>55</v>
      </c>
      <c r="L5" s="48">
        <v>22</v>
      </c>
      <c r="M5" s="18">
        <f t="shared" ref="M5:M534" si="0">L5/K5</f>
        <v>0.4</v>
      </c>
      <c r="N5" s="49">
        <v>42958</v>
      </c>
      <c r="O5" s="13" t="s">
        <v>208</v>
      </c>
      <c r="P5" s="13" t="s">
        <v>26</v>
      </c>
      <c r="Q5" s="50" t="s">
        <v>209</v>
      </c>
      <c r="R5" s="13" t="s">
        <v>210</v>
      </c>
      <c r="S5" s="13" t="s">
        <v>210</v>
      </c>
      <c r="T5" s="51" t="s">
        <v>211</v>
      </c>
    </row>
    <row r="6" spans="1:20" ht="15.75" customHeight="1" x14ac:dyDescent="0.6">
      <c r="A6" s="7">
        <v>5</v>
      </c>
      <c r="B6" s="53">
        <v>43049</v>
      </c>
      <c r="C6" s="13" t="s">
        <v>215</v>
      </c>
      <c r="D6" s="48">
        <v>19</v>
      </c>
      <c r="E6" s="7">
        <v>1</v>
      </c>
      <c r="F6" s="48" t="s">
        <v>207</v>
      </c>
      <c r="G6" s="7">
        <v>0</v>
      </c>
      <c r="H6" s="48" t="s">
        <v>207</v>
      </c>
      <c r="I6" s="7" t="s">
        <v>207</v>
      </c>
      <c r="J6" s="48">
        <v>102</v>
      </c>
      <c r="K6" s="7">
        <v>59</v>
      </c>
      <c r="L6" s="48">
        <v>20</v>
      </c>
      <c r="M6" s="18">
        <f t="shared" si="0"/>
        <v>0.33898305084745761</v>
      </c>
      <c r="N6" s="7" t="s">
        <v>216</v>
      </c>
      <c r="O6" s="13" t="s">
        <v>208</v>
      </c>
      <c r="P6" s="13" t="s">
        <v>29</v>
      </c>
      <c r="Q6" s="50" t="s">
        <v>209</v>
      </c>
      <c r="R6" s="13" t="s">
        <v>210</v>
      </c>
      <c r="S6" s="13" t="s">
        <v>210</v>
      </c>
      <c r="T6" s="51" t="s">
        <v>211</v>
      </c>
    </row>
    <row r="7" spans="1:20" ht="15.75" customHeight="1" x14ac:dyDescent="0.6">
      <c r="A7" s="7">
        <v>6</v>
      </c>
      <c r="B7" s="47" t="s">
        <v>217</v>
      </c>
      <c r="C7" s="13" t="s">
        <v>218</v>
      </c>
      <c r="D7" s="48">
        <v>21</v>
      </c>
      <c r="E7" s="7">
        <v>0</v>
      </c>
      <c r="F7" s="48" t="s">
        <v>207</v>
      </c>
      <c r="G7" s="7">
        <v>0</v>
      </c>
      <c r="H7" s="48" t="s">
        <v>207</v>
      </c>
      <c r="I7" s="7" t="s">
        <v>207</v>
      </c>
      <c r="J7" s="48">
        <v>114</v>
      </c>
      <c r="K7" s="7">
        <v>74</v>
      </c>
      <c r="L7" s="48">
        <v>21</v>
      </c>
      <c r="M7" s="18">
        <f t="shared" si="0"/>
        <v>0.28378378378378377</v>
      </c>
      <c r="N7" s="7" t="s">
        <v>216</v>
      </c>
      <c r="O7" s="13" t="s">
        <v>208</v>
      </c>
      <c r="P7" s="13" t="s">
        <v>29</v>
      </c>
      <c r="Q7" s="50" t="s">
        <v>209</v>
      </c>
      <c r="R7" s="13" t="s">
        <v>210</v>
      </c>
      <c r="S7" s="13" t="s">
        <v>210</v>
      </c>
      <c r="T7" s="51" t="s">
        <v>211</v>
      </c>
    </row>
    <row r="8" spans="1:20" ht="15.75" customHeight="1" x14ac:dyDescent="0.6">
      <c r="A8" s="7">
        <v>7</v>
      </c>
      <c r="B8" s="47" t="s">
        <v>219</v>
      </c>
      <c r="C8" s="13" t="s">
        <v>220</v>
      </c>
      <c r="D8" s="48">
        <v>24</v>
      </c>
      <c r="E8" s="7">
        <v>0</v>
      </c>
      <c r="F8" s="48" t="s">
        <v>207</v>
      </c>
      <c r="G8" s="7">
        <v>0</v>
      </c>
      <c r="H8" s="48" t="s">
        <v>207</v>
      </c>
      <c r="I8" s="7" t="s">
        <v>207</v>
      </c>
      <c r="J8" s="48">
        <v>117</v>
      </c>
      <c r="K8" s="7">
        <v>80</v>
      </c>
      <c r="L8" s="48">
        <v>24</v>
      </c>
      <c r="M8" s="18">
        <f t="shared" si="0"/>
        <v>0.3</v>
      </c>
      <c r="N8" s="7" t="s">
        <v>216</v>
      </c>
      <c r="O8" s="13" t="s">
        <v>208</v>
      </c>
      <c r="P8" s="13" t="s">
        <v>29</v>
      </c>
      <c r="Q8" s="50" t="s">
        <v>209</v>
      </c>
      <c r="R8" s="13" t="s">
        <v>210</v>
      </c>
      <c r="S8" s="13" t="s">
        <v>221</v>
      </c>
      <c r="T8" s="54" t="s">
        <v>222</v>
      </c>
    </row>
    <row r="9" spans="1:20" ht="15.75" customHeight="1" x14ac:dyDescent="0.6">
      <c r="A9" s="7">
        <v>8</v>
      </c>
      <c r="B9" s="47" t="s">
        <v>223</v>
      </c>
      <c r="C9" s="13" t="s">
        <v>224</v>
      </c>
      <c r="D9" s="48">
        <v>19</v>
      </c>
      <c r="E9" s="7">
        <v>1</v>
      </c>
      <c r="F9" s="48" t="s">
        <v>207</v>
      </c>
      <c r="G9" s="7">
        <v>0</v>
      </c>
      <c r="H9" s="48" t="s">
        <v>207</v>
      </c>
      <c r="I9" s="7" t="s">
        <v>207</v>
      </c>
      <c r="J9" s="48">
        <v>131</v>
      </c>
      <c r="K9" s="7">
        <v>76</v>
      </c>
      <c r="L9" s="48">
        <v>20</v>
      </c>
      <c r="M9" s="18">
        <f t="shared" si="0"/>
        <v>0.26315789473684209</v>
      </c>
      <c r="N9" s="7" t="s">
        <v>216</v>
      </c>
      <c r="O9" s="13" t="s">
        <v>208</v>
      </c>
      <c r="P9" s="13" t="s">
        <v>29</v>
      </c>
      <c r="Q9" s="55"/>
      <c r="R9" s="13" t="s">
        <v>221</v>
      </c>
      <c r="S9" s="13" t="s">
        <v>221</v>
      </c>
      <c r="T9" s="51" t="s">
        <v>211</v>
      </c>
    </row>
    <row r="10" spans="1:20" ht="15.75" customHeight="1" x14ac:dyDescent="0.6">
      <c r="A10" s="7">
        <v>9</v>
      </c>
      <c r="B10" s="47" t="s">
        <v>225</v>
      </c>
      <c r="C10" s="13" t="s">
        <v>226</v>
      </c>
      <c r="D10" s="48">
        <v>29</v>
      </c>
      <c r="E10" s="7">
        <v>0</v>
      </c>
      <c r="F10" s="48" t="s">
        <v>207</v>
      </c>
      <c r="G10" s="7">
        <v>0</v>
      </c>
      <c r="H10" s="48" t="s">
        <v>207</v>
      </c>
      <c r="I10" s="7" t="s">
        <v>207</v>
      </c>
      <c r="J10" s="48">
        <v>150</v>
      </c>
      <c r="K10" s="7">
        <v>105</v>
      </c>
      <c r="L10" s="48">
        <v>29</v>
      </c>
      <c r="M10" s="18">
        <f t="shared" si="0"/>
        <v>0.27619047619047621</v>
      </c>
      <c r="N10" s="7" t="s">
        <v>216</v>
      </c>
      <c r="O10" s="13" t="s">
        <v>208</v>
      </c>
      <c r="P10" s="13" t="s">
        <v>29</v>
      </c>
      <c r="Q10" s="55"/>
      <c r="R10" s="13" t="s">
        <v>221</v>
      </c>
      <c r="S10" s="13" t="s">
        <v>221</v>
      </c>
      <c r="T10" s="51" t="s">
        <v>211</v>
      </c>
    </row>
    <row r="11" spans="1:20" ht="15.75" customHeight="1" x14ac:dyDescent="0.6">
      <c r="A11" s="7">
        <v>10</v>
      </c>
      <c r="B11" s="47" t="s">
        <v>227</v>
      </c>
      <c r="C11" s="13" t="s">
        <v>228</v>
      </c>
      <c r="D11" s="48">
        <v>31</v>
      </c>
      <c r="E11" s="7">
        <v>0</v>
      </c>
      <c r="F11" s="48" t="s">
        <v>207</v>
      </c>
      <c r="G11" s="7">
        <v>0</v>
      </c>
      <c r="H11" s="48" t="s">
        <v>207</v>
      </c>
      <c r="I11" s="7" t="s">
        <v>207</v>
      </c>
      <c r="J11" s="48">
        <v>156</v>
      </c>
      <c r="K11" s="7">
        <v>93</v>
      </c>
      <c r="L11" s="48">
        <v>31</v>
      </c>
      <c r="M11" s="18">
        <f t="shared" si="0"/>
        <v>0.33333333333333331</v>
      </c>
      <c r="N11" s="7" t="s">
        <v>216</v>
      </c>
      <c r="O11" s="13" t="s">
        <v>208</v>
      </c>
      <c r="P11" s="13" t="s">
        <v>29</v>
      </c>
      <c r="Q11" s="50" t="s">
        <v>209</v>
      </c>
      <c r="R11" s="13" t="s">
        <v>210</v>
      </c>
      <c r="S11" s="13" t="s">
        <v>210</v>
      </c>
      <c r="T11" s="51" t="s">
        <v>211</v>
      </c>
    </row>
    <row r="12" spans="1:20" ht="15.75" customHeight="1" x14ac:dyDescent="0.6">
      <c r="A12" s="7">
        <v>11</v>
      </c>
      <c r="B12" s="47" t="s">
        <v>229</v>
      </c>
      <c r="C12" s="13" t="s">
        <v>230</v>
      </c>
      <c r="D12" s="48">
        <v>15</v>
      </c>
      <c r="E12" s="7">
        <v>0</v>
      </c>
      <c r="F12" s="48" t="s">
        <v>207</v>
      </c>
      <c r="G12" s="7">
        <v>0</v>
      </c>
      <c r="H12" s="48">
        <v>1</v>
      </c>
      <c r="I12" s="7">
        <v>0</v>
      </c>
      <c r="J12" s="48">
        <v>118</v>
      </c>
      <c r="K12" s="7">
        <v>83</v>
      </c>
      <c r="L12" s="48">
        <f t="shared" ref="L12:L193" si="1">SUM(D12+E12+G12+H12+I12)</f>
        <v>16</v>
      </c>
      <c r="M12" s="18">
        <f t="shared" si="0"/>
        <v>0.19277108433734941</v>
      </c>
      <c r="N12" s="7" t="s">
        <v>216</v>
      </c>
      <c r="O12" s="13" t="s">
        <v>170</v>
      </c>
      <c r="P12" s="13" t="s">
        <v>29</v>
      </c>
      <c r="Q12" s="55"/>
      <c r="R12" s="13" t="s">
        <v>221</v>
      </c>
      <c r="S12" s="13" t="s">
        <v>221</v>
      </c>
      <c r="T12" s="51" t="s">
        <v>211</v>
      </c>
    </row>
    <row r="13" spans="1:20" ht="15.75" customHeight="1" x14ac:dyDescent="0.6">
      <c r="A13" s="7">
        <v>12</v>
      </c>
      <c r="B13" s="47" t="s">
        <v>231</v>
      </c>
      <c r="C13" s="13" t="s">
        <v>232</v>
      </c>
      <c r="D13" s="48">
        <v>23</v>
      </c>
      <c r="E13" s="7">
        <v>0</v>
      </c>
      <c r="F13" s="48" t="s">
        <v>207</v>
      </c>
      <c r="G13" s="7">
        <v>0</v>
      </c>
      <c r="H13" s="48">
        <v>2</v>
      </c>
      <c r="I13" s="7">
        <v>0</v>
      </c>
      <c r="J13" s="48">
        <v>130</v>
      </c>
      <c r="K13" s="7">
        <v>95</v>
      </c>
      <c r="L13" s="48">
        <f t="shared" si="1"/>
        <v>25</v>
      </c>
      <c r="M13" s="18">
        <f t="shared" si="0"/>
        <v>0.26315789473684209</v>
      </c>
      <c r="N13" s="7" t="s">
        <v>216</v>
      </c>
      <c r="O13" s="13" t="s">
        <v>170</v>
      </c>
      <c r="P13" s="13" t="s">
        <v>29</v>
      </c>
      <c r="Q13" s="56" t="s">
        <v>233</v>
      </c>
      <c r="R13" s="13" t="s">
        <v>221</v>
      </c>
      <c r="S13" s="13" t="s">
        <v>210</v>
      </c>
      <c r="T13" s="13" t="s">
        <v>234</v>
      </c>
    </row>
    <row r="14" spans="1:20" ht="13" x14ac:dyDescent="0.6">
      <c r="A14" s="7">
        <v>13</v>
      </c>
      <c r="B14" s="52">
        <v>42897</v>
      </c>
      <c r="C14" s="13" t="s">
        <v>235</v>
      </c>
      <c r="D14" s="48">
        <v>31</v>
      </c>
      <c r="E14" s="7">
        <v>2</v>
      </c>
      <c r="F14" s="48" t="s">
        <v>207</v>
      </c>
      <c r="G14" s="7">
        <v>1</v>
      </c>
      <c r="H14" s="48">
        <v>1</v>
      </c>
      <c r="I14" s="7">
        <v>0</v>
      </c>
      <c r="J14" s="48">
        <v>132</v>
      </c>
      <c r="K14" s="7">
        <v>90</v>
      </c>
      <c r="L14" s="48">
        <f t="shared" si="1"/>
        <v>35</v>
      </c>
      <c r="M14" s="18">
        <f t="shared" si="0"/>
        <v>0.3888888888888889</v>
      </c>
      <c r="N14" s="7" t="s">
        <v>216</v>
      </c>
      <c r="O14" s="13" t="s">
        <v>170</v>
      </c>
      <c r="P14" s="13" t="s">
        <v>29</v>
      </c>
      <c r="Q14" s="55"/>
      <c r="R14" s="13" t="s">
        <v>210</v>
      </c>
      <c r="S14" s="13" t="s">
        <v>221</v>
      </c>
      <c r="T14" s="54" t="s">
        <v>222</v>
      </c>
    </row>
    <row r="15" spans="1:20" ht="13" x14ac:dyDescent="0.6">
      <c r="A15" s="7">
        <v>14</v>
      </c>
      <c r="B15" s="52">
        <v>42958</v>
      </c>
      <c r="C15" s="13" t="s">
        <v>236</v>
      </c>
      <c r="D15" s="48">
        <v>25</v>
      </c>
      <c r="E15" s="7">
        <v>0</v>
      </c>
      <c r="F15" s="48" t="s">
        <v>207</v>
      </c>
      <c r="G15" s="7">
        <v>0</v>
      </c>
      <c r="H15" s="48">
        <v>2</v>
      </c>
      <c r="I15" s="7">
        <v>0</v>
      </c>
      <c r="J15" s="48">
        <v>139</v>
      </c>
      <c r="K15" s="7">
        <v>103</v>
      </c>
      <c r="L15" s="48">
        <f t="shared" si="1"/>
        <v>27</v>
      </c>
      <c r="M15" s="18">
        <f t="shared" si="0"/>
        <v>0.26213592233009708</v>
      </c>
      <c r="N15" s="7" t="s">
        <v>28</v>
      </c>
      <c r="O15" s="13" t="s">
        <v>170</v>
      </c>
      <c r="P15" s="13" t="s">
        <v>29</v>
      </c>
      <c r="Q15" s="50" t="s">
        <v>209</v>
      </c>
      <c r="R15" s="13" t="s">
        <v>210</v>
      </c>
      <c r="S15" s="13" t="s">
        <v>210</v>
      </c>
      <c r="T15" s="51" t="s">
        <v>211</v>
      </c>
    </row>
    <row r="16" spans="1:20" ht="13" x14ac:dyDescent="0.6">
      <c r="A16" s="7">
        <v>15</v>
      </c>
      <c r="B16" s="53">
        <v>43019</v>
      </c>
      <c r="C16" s="13" t="s">
        <v>237</v>
      </c>
      <c r="D16" s="48">
        <v>21</v>
      </c>
      <c r="E16" s="7">
        <v>0</v>
      </c>
      <c r="F16" s="48" t="s">
        <v>207</v>
      </c>
      <c r="G16" s="7">
        <v>0</v>
      </c>
      <c r="H16" s="48">
        <v>0</v>
      </c>
      <c r="I16" s="7">
        <v>0</v>
      </c>
      <c r="J16" s="48">
        <v>126</v>
      </c>
      <c r="K16" s="7">
        <v>88</v>
      </c>
      <c r="L16" s="48">
        <f t="shared" si="1"/>
        <v>21</v>
      </c>
      <c r="M16" s="18">
        <f t="shared" si="0"/>
        <v>0.23863636363636365</v>
      </c>
      <c r="N16" s="7" t="s">
        <v>31</v>
      </c>
      <c r="O16" s="13" t="s">
        <v>170</v>
      </c>
      <c r="P16" s="13" t="s">
        <v>29</v>
      </c>
      <c r="Q16" s="55"/>
      <c r="R16" s="13" t="s">
        <v>221</v>
      </c>
      <c r="S16" s="13" t="s">
        <v>221</v>
      </c>
      <c r="T16" s="51" t="s">
        <v>211</v>
      </c>
    </row>
    <row r="17" spans="1:20" ht="13" x14ac:dyDescent="0.6">
      <c r="A17" s="7">
        <v>16</v>
      </c>
      <c r="B17" s="47" t="s">
        <v>216</v>
      </c>
      <c r="C17" s="13" t="s">
        <v>238</v>
      </c>
      <c r="D17" s="48">
        <v>27</v>
      </c>
      <c r="E17" s="7">
        <v>1</v>
      </c>
      <c r="F17" s="48" t="s">
        <v>207</v>
      </c>
      <c r="G17" s="7">
        <v>0</v>
      </c>
      <c r="H17" s="48">
        <v>1</v>
      </c>
      <c r="I17" s="7">
        <v>0</v>
      </c>
      <c r="J17" s="48">
        <v>165</v>
      </c>
      <c r="K17" s="7">
        <v>111</v>
      </c>
      <c r="L17" s="48">
        <f t="shared" si="1"/>
        <v>29</v>
      </c>
      <c r="M17" s="18">
        <f t="shared" si="0"/>
        <v>0.26126126126126126</v>
      </c>
      <c r="N17" s="7" t="s">
        <v>31</v>
      </c>
      <c r="O17" s="13" t="s">
        <v>170</v>
      </c>
      <c r="P17" s="13" t="s">
        <v>29</v>
      </c>
      <c r="Q17" s="55"/>
      <c r="R17" s="13" t="s">
        <v>221</v>
      </c>
      <c r="S17" s="13" t="s">
        <v>221</v>
      </c>
      <c r="T17" s="54" t="s">
        <v>222</v>
      </c>
    </row>
    <row r="18" spans="1:20" ht="13" x14ac:dyDescent="0.6">
      <c r="A18" s="7">
        <v>17</v>
      </c>
      <c r="B18" s="47" t="s">
        <v>28</v>
      </c>
      <c r="C18" s="13" t="s">
        <v>239</v>
      </c>
      <c r="D18" s="48">
        <v>30</v>
      </c>
      <c r="E18" s="7">
        <v>1</v>
      </c>
      <c r="F18" s="48" t="s">
        <v>207</v>
      </c>
      <c r="G18" s="7">
        <v>0</v>
      </c>
      <c r="H18" s="48">
        <v>0</v>
      </c>
      <c r="I18" s="7">
        <v>0</v>
      </c>
      <c r="J18" s="48">
        <v>143</v>
      </c>
      <c r="K18" s="7">
        <v>105</v>
      </c>
      <c r="L18" s="48">
        <f t="shared" si="1"/>
        <v>31</v>
      </c>
      <c r="M18" s="18">
        <f t="shared" si="0"/>
        <v>0.29523809523809524</v>
      </c>
      <c r="N18" s="7" t="s">
        <v>31</v>
      </c>
      <c r="O18" s="13" t="s">
        <v>170</v>
      </c>
      <c r="P18" s="13" t="s">
        <v>29</v>
      </c>
      <c r="Q18" s="50" t="s">
        <v>209</v>
      </c>
      <c r="R18" s="13" t="s">
        <v>210</v>
      </c>
      <c r="S18" s="13" t="s">
        <v>210</v>
      </c>
      <c r="T18" s="51" t="s">
        <v>211</v>
      </c>
    </row>
    <row r="19" spans="1:20" ht="13" x14ac:dyDescent="0.6">
      <c r="A19" s="7">
        <v>18</v>
      </c>
      <c r="B19" s="47" t="s">
        <v>240</v>
      </c>
      <c r="C19" s="13" t="s">
        <v>241</v>
      </c>
      <c r="D19" s="48">
        <v>27</v>
      </c>
      <c r="E19" s="7">
        <v>5</v>
      </c>
      <c r="F19" s="48" t="s">
        <v>207</v>
      </c>
      <c r="G19" s="7">
        <v>1</v>
      </c>
      <c r="H19" s="48">
        <v>3</v>
      </c>
      <c r="I19" s="7">
        <v>0</v>
      </c>
      <c r="J19" s="48">
        <v>167</v>
      </c>
      <c r="K19" s="7">
        <v>110</v>
      </c>
      <c r="L19" s="48">
        <f t="shared" si="1"/>
        <v>36</v>
      </c>
      <c r="M19" s="18">
        <f t="shared" si="0"/>
        <v>0.32727272727272727</v>
      </c>
      <c r="N19" s="38" t="s">
        <v>242</v>
      </c>
      <c r="O19" s="13" t="s">
        <v>170</v>
      </c>
      <c r="P19" s="13" t="s">
        <v>29</v>
      </c>
      <c r="Q19" s="56" t="s">
        <v>243</v>
      </c>
      <c r="R19" s="13" t="s">
        <v>210</v>
      </c>
      <c r="S19" s="13" t="s">
        <v>210</v>
      </c>
      <c r="T19" s="13" t="s">
        <v>234</v>
      </c>
    </row>
    <row r="20" spans="1:20" ht="13" x14ac:dyDescent="0.6">
      <c r="A20" s="7">
        <v>19</v>
      </c>
      <c r="B20" s="47" t="s">
        <v>244</v>
      </c>
      <c r="C20" s="13" t="s">
        <v>245</v>
      </c>
      <c r="D20" s="48">
        <v>24</v>
      </c>
      <c r="E20" s="7">
        <v>0</v>
      </c>
      <c r="F20" s="48" t="s">
        <v>207</v>
      </c>
      <c r="G20" s="7">
        <v>0</v>
      </c>
      <c r="H20" s="48">
        <v>0</v>
      </c>
      <c r="I20" s="7">
        <v>0</v>
      </c>
      <c r="J20" s="48">
        <v>150</v>
      </c>
      <c r="K20" s="7">
        <v>101</v>
      </c>
      <c r="L20" s="48">
        <f t="shared" si="1"/>
        <v>24</v>
      </c>
      <c r="M20" s="18">
        <f t="shared" si="0"/>
        <v>0.23762376237623761</v>
      </c>
      <c r="N20" s="38" t="s">
        <v>242</v>
      </c>
      <c r="O20" s="13" t="s">
        <v>170</v>
      </c>
      <c r="P20" s="13" t="s">
        <v>29</v>
      </c>
      <c r="Q20" s="55"/>
      <c r="R20" s="13" t="s">
        <v>210</v>
      </c>
      <c r="S20" s="13" t="s">
        <v>221</v>
      </c>
      <c r="T20" s="54" t="s">
        <v>222</v>
      </c>
    </row>
    <row r="21" spans="1:20" ht="13" x14ac:dyDescent="0.6">
      <c r="A21" s="7">
        <v>20</v>
      </c>
      <c r="B21" s="47" t="s">
        <v>246</v>
      </c>
      <c r="C21" s="13" t="s">
        <v>247</v>
      </c>
      <c r="D21" s="48">
        <v>35</v>
      </c>
      <c r="E21" s="7">
        <v>2</v>
      </c>
      <c r="F21" s="48" t="s">
        <v>207</v>
      </c>
      <c r="G21" s="7">
        <v>0</v>
      </c>
      <c r="H21" s="48">
        <v>2</v>
      </c>
      <c r="I21" s="7">
        <v>0</v>
      </c>
      <c r="J21" s="48">
        <v>177</v>
      </c>
      <c r="K21" s="7">
        <v>116</v>
      </c>
      <c r="L21" s="48">
        <f t="shared" si="1"/>
        <v>39</v>
      </c>
      <c r="M21" s="18">
        <f t="shared" si="0"/>
        <v>0.33620689655172414</v>
      </c>
      <c r="N21" s="38" t="s">
        <v>242</v>
      </c>
      <c r="O21" s="13" t="s">
        <v>170</v>
      </c>
      <c r="P21" s="13" t="s">
        <v>29</v>
      </c>
      <c r="Q21" s="55"/>
      <c r="R21" s="13" t="s">
        <v>221</v>
      </c>
      <c r="S21" s="13" t="s">
        <v>221</v>
      </c>
      <c r="T21" s="54" t="s">
        <v>222</v>
      </c>
    </row>
    <row r="22" spans="1:20" ht="13" x14ac:dyDescent="0.6">
      <c r="A22" s="7">
        <v>21</v>
      </c>
      <c r="B22" s="47" t="s">
        <v>248</v>
      </c>
      <c r="C22" s="13" t="s">
        <v>249</v>
      </c>
      <c r="D22" s="48">
        <v>24</v>
      </c>
      <c r="E22" s="7">
        <v>0</v>
      </c>
      <c r="F22" s="48" t="s">
        <v>207</v>
      </c>
      <c r="G22" s="7">
        <v>1</v>
      </c>
      <c r="H22" s="48">
        <v>2</v>
      </c>
      <c r="I22" s="7">
        <v>0</v>
      </c>
      <c r="J22" s="48">
        <v>174</v>
      </c>
      <c r="K22" s="7">
        <v>117</v>
      </c>
      <c r="L22" s="48">
        <f t="shared" si="1"/>
        <v>27</v>
      </c>
      <c r="M22" s="18">
        <f t="shared" si="0"/>
        <v>0.23076923076923078</v>
      </c>
      <c r="N22" s="49">
        <v>42898</v>
      </c>
      <c r="O22" s="13" t="s">
        <v>170</v>
      </c>
      <c r="P22" s="13" t="s">
        <v>29</v>
      </c>
      <c r="Q22" s="55"/>
      <c r="R22" s="13" t="s">
        <v>210</v>
      </c>
      <c r="S22" s="13" t="s">
        <v>221</v>
      </c>
      <c r="T22" s="54" t="s">
        <v>222</v>
      </c>
    </row>
    <row r="23" spans="1:20" ht="13" x14ac:dyDescent="0.6">
      <c r="A23" s="7">
        <v>22</v>
      </c>
      <c r="B23" s="47" t="s">
        <v>250</v>
      </c>
      <c r="C23" s="13" t="s">
        <v>251</v>
      </c>
      <c r="D23" s="48">
        <v>11</v>
      </c>
      <c r="E23" s="7">
        <v>0</v>
      </c>
      <c r="F23" s="48" t="s">
        <v>207</v>
      </c>
      <c r="G23" s="7">
        <v>0</v>
      </c>
      <c r="H23" s="48">
        <v>1</v>
      </c>
      <c r="I23" s="7">
        <v>0</v>
      </c>
      <c r="J23" s="48">
        <v>145</v>
      </c>
      <c r="K23" s="7">
        <v>104</v>
      </c>
      <c r="L23" s="48">
        <f t="shared" si="1"/>
        <v>12</v>
      </c>
      <c r="M23" s="18">
        <f t="shared" si="0"/>
        <v>0.11538461538461539</v>
      </c>
      <c r="N23" s="49">
        <v>42898</v>
      </c>
      <c r="O23" s="13" t="s">
        <v>170</v>
      </c>
      <c r="P23" s="13" t="s">
        <v>29</v>
      </c>
      <c r="Q23" s="55"/>
      <c r="R23" s="13" t="s">
        <v>221</v>
      </c>
      <c r="S23" s="13" t="s">
        <v>210</v>
      </c>
      <c r="T23" s="51" t="s">
        <v>211</v>
      </c>
    </row>
    <row r="24" spans="1:20" ht="13" x14ac:dyDescent="0.6">
      <c r="A24" s="7">
        <v>23</v>
      </c>
      <c r="B24" s="57">
        <v>42747</v>
      </c>
      <c r="C24" s="13" t="s">
        <v>252</v>
      </c>
      <c r="D24" s="48">
        <v>14</v>
      </c>
      <c r="E24" s="7">
        <v>0</v>
      </c>
      <c r="F24" s="48" t="s">
        <v>207</v>
      </c>
      <c r="G24" s="7">
        <v>1</v>
      </c>
      <c r="H24" s="48">
        <v>0</v>
      </c>
      <c r="I24" s="7">
        <v>0</v>
      </c>
      <c r="J24" s="48">
        <v>151</v>
      </c>
      <c r="K24" s="7">
        <v>112</v>
      </c>
      <c r="L24" s="48">
        <f t="shared" si="1"/>
        <v>15</v>
      </c>
      <c r="M24" s="18">
        <f t="shared" si="0"/>
        <v>0.13392857142857142</v>
      </c>
      <c r="N24" s="7" t="s">
        <v>36</v>
      </c>
      <c r="O24" s="13" t="s">
        <v>170</v>
      </c>
      <c r="P24" s="13" t="s">
        <v>29</v>
      </c>
      <c r="Q24" s="58" t="s">
        <v>253</v>
      </c>
      <c r="R24" s="13" t="s">
        <v>221</v>
      </c>
      <c r="S24" s="13" t="s">
        <v>221</v>
      </c>
      <c r="T24" s="51" t="s">
        <v>211</v>
      </c>
    </row>
    <row r="25" spans="1:20" ht="13" x14ac:dyDescent="0.6">
      <c r="A25" s="7">
        <v>24</v>
      </c>
      <c r="B25" s="52">
        <v>42928</v>
      </c>
      <c r="C25" s="13" t="s">
        <v>254</v>
      </c>
      <c r="D25" s="48">
        <v>18</v>
      </c>
      <c r="E25" s="7">
        <v>0</v>
      </c>
      <c r="F25" s="48" t="s">
        <v>207</v>
      </c>
      <c r="G25" s="7">
        <v>0</v>
      </c>
      <c r="H25" s="48">
        <v>0</v>
      </c>
      <c r="I25" s="7">
        <v>0</v>
      </c>
      <c r="J25" s="48">
        <v>161</v>
      </c>
      <c r="K25" s="7">
        <v>116</v>
      </c>
      <c r="L25" s="48">
        <f t="shared" si="1"/>
        <v>18</v>
      </c>
      <c r="M25" s="18">
        <f t="shared" si="0"/>
        <v>0.15517241379310345</v>
      </c>
      <c r="N25" s="7" t="s">
        <v>36</v>
      </c>
      <c r="O25" s="13" t="s">
        <v>170</v>
      </c>
      <c r="P25" s="13" t="s">
        <v>29</v>
      </c>
      <c r="Q25" s="55"/>
      <c r="R25" s="13" t="s">
        <v>221</v>
      </c>
      <c r="S25" s="13" t="s">
        <v>221</v>
      </c>
      <c r="T25" s="54" t="s">
        <v>222</v>
      </c>
    </row>
    <row r="26" spans="1:20" ht="13" x14ac:dyDescent="0.6">
      <c r="A26" s="7">
        <v>25</v>
      </c>
      <c r="B26" s="57">
        <v>42959</v>
      </c>
      <c r="C26" s="13" t="s">
        <v>255</v>
      </c>
      <c r="D26" s="48">
        <v>15</v>
      </c>
      <c r="E26" s="7">
        <v>0</v>
      </c>
      <c r="F26" s="48" t="s">
        <v>207</v>
      </c>
      <c r="G26" s="7">
        <v>1</v>
      </c>
      <c r="H26" s="48">
        <v>1</v>
      </c>
      <c r="I26" s="7">
        <v>0</v>
      </c>
      <c r="J26" s="48">
        <v>162</v>
      </c>
      <c r="K26" s="7">
        <v>118</v>
      </c>
      <c r="L26" s="48">
        <f t="shared" si="1"/>
        <v>17</v>
      </c>
      <c r="M26" s="18">
        <f t="shared" si="0"/>
        <v>0.1440677966101695</v>
      </c>
      <c r="N26" s="7" t="s">
        <v>38</v>
      </c>
      <c r="O26" s="13" t="s">
        <v>170</v>
      </c>
      <c r="P26" s="13" t="s">
        <v>29</v>
      </c>
      <c r="Q26" s="55"/>
      <c r="R26" s="13" t="s">
        <v>221</v>
      </c>
      <c r="S26" s="13" t="s">
        <v>210</v>
      </c>
      <c r="T26" s="51" t="s">
        <v>211</v>
      </c>
    </row>
    <row r="27" spans="1:20" ht="13" x14ac:dyDescent="0.6">
      <c r="A27" s="7">
        <v>26</v>
      </c>
      <c r="B27" s="53">
        <v>43081</v>
      </c>
      <c r="C27" s="13" t="s">
        <v>256</v>
      </c>
      <c r="D27" s="48">
        <v>29</v>
      </c>
      <c r="E27" s="7">
        <v>0</v>
      </c>
      <c r="F27" s="48" t="s">
        <v>207</v>
      </c>
      <c r="G27" s="7">
        <v>0</v>
      </c>
      <c r="H27" s="48">
        <v>5</v>
      </c>
      <c r="I27" s="7">
        <v>1</v>
      </c>
      <c r="J27" s="48">
        <v>177</v>
      </c>
      <c r="K27" s="7">
        <v>142</v>
      </c>
      <c r="L27" s="48">
        <f t="shared" si="1"/>
        <v>35</v>
      </c>
      <c r="M27" s="18">
        <f t="shared" si="0"/>
        <v>0.24647887323943662</v>
      </c>
      <c r="N27" s="7" t="s">
        <v>38</v>
      </c>
      <c r="O27" s="13" t="s">
        <v>170</v>
      </c>
      <c r="P27" s="13" t="s">
        <v>29</v>
      </c>
      <c r="Q27" s="55"/>
      <c r="R27" s="13" t="s">
        <v>210</v>
      </c>
      <c r="S27" s="13" t="s">
        <v>221</v>
      </c>
      <c r="T27" s="51" t="s">
        <v>211</v>
      </c>
    </row>
    <row r="28" spans="1:20" ht="13" x14ac:dyDescent="0.6">
      <c r="A28" s="7">
        <v>27</v>
      </c>
      <c r="B28" s="47" t="s">
        <v>257</v>
      </c>
      <c r="C28" s="13" t="s">
        <v>258</v>
      </c>
      <c r="D28" s="48">
        <v>22</v>
      </c>
      <c r="E28" s="7">
        <v>1</v>
      </c>
      <c r="F28" s="48" t="s">
        <v>207</v>
      </c>
      <c r="G28" s="7">
        <v>0</v>
      </c>
      <c r="H28" s="48">
        <v>1</v>
      </c>
      <c r="I28" s="7">
        <v>0</v>
      </c>
      <c r="J28" s="48">
        <v>177</v>
      </c>
      <c r="K28" s="7">
        <v>129</v>
      </c>
      <c r="L28" s="48">
        <f t="shared" si="1"/>
        <v>24</v>
      </c>
      <c r="M28" s="18">
        <f t="shared" si="0"/>
        <v>0.18604651162790697</v>
      </c>
      <c r="N28" s="59">
        <v>43009</v>
      </c>
      <c r="O28" s="13" t="s">
        <v>170</v>
      </c>
      <c r="P28" s="13" t="s">
        <v>41</v>
      </c>
      <c r="Q28" s="55"/>
      <c r="R28" s="13" t="s">
        <v>210</v>
      </c>
      <c r="S28" s="13" t="s">
        <v>210</v>
      </c>
      <c r="T28" s="51" t="s">
        <v>211</v>
      </c>
    </row>
    <row r="29" spans="1:20" ht="13" x14ac:dyDescent="0.6">
      <c r="A29" s="7">
        <v>28</v>
      </c>
      <c r="B29" s="47" t="s">
        <v>259</v>
      </c>
      <c r="C29" s="13" t="s">
        <v>260</v>
      </c>
      <c r="D29" s="48">
        <v>23</v>
      </c>
      <c r="E29" s="7">
        <v>0</v>
      </c>
      <c r="F29" s="48" t="s">
        <v>207</v>
      </c>
      <c r="G29" s="7">
        <v>0</v>
      </c>
      <c r="H29" s="48">
        <v>1</v>
      </c>
      <c r="I29" s="7">
        <v>0</v>
      </c>
      <c r="J29" s="48">
        <v>178</v>
      </c>
      <c r="K29" s="7">
        <v>140</v>
      </c>
      <c r="L29" s="48">
        <f t="shared" si="1"/>
        <v>24</v>
      </c>
      <c r="M29" s="18">
        <f t="shared" si="0"/>
        <v>0.17142857142857143</v>
      </c>
      <c r="N29" s="59">
        <v>43009</v>
      </c>
      <c r="O29" s="13" t="s">
        <v>170</v>
      </c>
      <c r="P29" s="13" t="s">
        <v>41</v>
      </c>
      <c r="Q29" s="50" t="s">
        <v>209</v>
      </c>
      <c r="R29" s="13" t="s">
        <v>210</v>
      </c>
      <c r="S29" s="13" t="s">
        <v>210</v>
      </c>
      <c r="T29" s="51" t="s">
        <v>211</v>
      </c>
    </row>
    <row r="30" spans="1:20" ht="13" x14ac:dyDescent="0.6">
      <c r="A30" s="7">
        <v>29</v>
      </c>
      <c r="B30" s="47" t="s">
        <v>38</v>
      </c>
      <c r="C30" s="13" t="s">
        <v>261</v>
      </c>
      <c r="D30" s="48">
        <v>20</v>
      </c>
      <c r="E30" s="7">
        <v>0</v>
      </c>
      <c r="F30" s="48" t="s">
        <v>207</v>
      </c>
      <c r="G30" s="7">
        <v>0</v>
      </c>
      <c r="H30" s="48">
        <v>1</v>
      </c>
      <c r="I30" s="7">
        <v>0</v>
      </c>
      <c r="J30" s="48">
        <v>191</v>
      </c>
      <c r="K30" s="7">
        <v>133</v>
      </c>
      <c r="L30" s="48">
        <f t="shared" si="1"/>
        <v>21</v>
      </c>
      <c r="M30" s="18">
        <f t="shared" si="0"/>
        <v>0.15789473684210525</v>
      </c>
      <c r="N30" s="7" t="s">
        <v>262</v>
      </c>
      <c r="O30" s="13" t="s">
        <v>170</v>
      </c>
      <c r="P30" s="13" t="s">
        <v>41</v>
      </c>
      <c r="Q30" s="55"/>
      <c r="R30" s="13" t="s">
        <v>210</v>
      </c>
      <c r="S30" s="13" t="s">
        <v>210</v>
      </c>
      <c r="T30" s="51" t="s">
        <v>211</v>
      </c>
    </row>
    <row r="31" spans="1:20" ht="13" x14ac:dyDescent="0.6">
      <c r="A31" s="7">
        <v>30</v>
      </c>
      <c r="B31" s="47" t="s">
        <v>263</v>
      </c>
      <c r="C31" s="13" t="s">
        <v>264</v>
      </c>
      <c r="D31" s="48">
        <v>37</v>
      </c>
      <c r="E31" s="7">
        <v>0</v>
      </c>
      <c r="F31" s="48" t="s">
        <v>207</v>
      </c>
      <c r="G31" s="7">
        <v>0</v>
      </c>
      <c r="H31" s="48">
        <v>2</v>
      </c>
      <c r="I31" s="7">
        <v>1</v>
      </c>
      <c r="J31" s="48">
        <v>234</v>
      </c>
      <c r="K31" s="7">
        <v>160</v>
      </c>
      <c r="L31" s="48">
        <f t="shared" si="1"/>
        <v>40</v>
      </c>
      <c r="M31" s="18">
        <f t="shared" si="0"/>
        <v>0.25</v>
      </c>
      <c r="N31" s="59">
        <v>43160</v>
      </c>
      <c r="O31" s="13" t="s">
        <v>170</v>
      </c>
      <c r="P31" s="13" t="s">
        <v>41</v>
      </c>
      <c r="Q31" s="55"/>
      <c r="R31" s="13" t="s">
        <v>210</v>
      </c>
      <c r="S31" s="13" t="s">
        <v>221</v>
      </c>
      <c r="T31" s="51" t="s">
        <v>211</v>
      </c>
    </row>
    <row r="32" spans="1:20" ht="13" x14ac:dyDescent="0.6">
      <c r="A32" s="7">
        <v>31</v>
      </c>
      <c r="B32" s="53">
        <v>43132</v>
      </c>
      <c r="C32" s="13" t="s">
        <v>265</v>
      </c>
      <c r="D32" s="48">
        <v>18</v>
      </c>
      <c r="E32" s="7">
        <v>0</v>
      </c>
      <c r="F32" s="48" t="s">
        <v>207</v>
      </c>
      <c r="G32" s="7">
        <v>0</v>
      </c>
      <c r="H32" s="48">
        <v>0</v>
      </c>
      <c r="I32" s="7">
        <v>0</v>
      </c>
      <c r="J32" s="48">
        <v>216</v>
      </c>
      <c r="K32" s="7">
        <v>168</v>
      </c>
      <c r="L32" s="48">
        <f t="shared" si="1"/>
        <v>18</v>
      </c>
      <c r="M32" s="18">
        <f t="shared" si="0"/>
        <v>0.10714285714285714</v>
      </c>
      <c r="N32" s="59">
        <v>43374</v>
      </c>
      <c r="O32" s="13" t="s">
        <v>170</v>
      </c>
      <c r="P32" s="13" t="s">
        <v>41</v>
      </c>
      <c r="Q32" s="55"/>
      <c r="R32" s="13" t="s">
        <v>210</v>
      </c>
      <c r="S32" s="13" t="s">
        <v>221</v>
      </c>
      <c r="T32" s="51" t="s">
        <v>234</v>
      </c>
    </row>
    <row r="33" spans="1:20" ht="13" x14ac:dyDescent="0.6">
      <c r="A33" s="7">
        <v>32</v>
      </c>
      <c r="B33" s="52">
        <v>43221</v>
      </c>
      <c r="C33" s="13" t="s">
        <v>266</v>
      </c>
      <c r="D33" s="48">
        <v>70</v>
      </c>
      <c r="E33" s="7">
        <v>1</v>
      </c>
      <c r="F33" s="48" t="s">
        <v>207</v>
      </c>
      <c r="G33" s="7">
        <v>0</v>
      </c>
      <c r="H33" s="48">
        <v>8</v>
      </c>
      <c r="I33" s="7">
        <v>5</v>
      </c>
      <c r="J33" s="48">
        <v>424</v>
      </c>
      <c r="K33" s="7">
        <v>327</v>
      </c>
      <c r="L33" s="48">
        <f t="shared" si="1"/>
        <v>84</v>
      </c>
      <c r="M33" s="18">
        <f t="shared" si="0"/>
        <v>0.25688073394495414</v>
      </c>
      <c r="N33" s="7" t="s">
        <v>45</v>
      </c>
      <c r="O33" s="13" t="s">
        <v>170</v>
      </c>
      <c r="P33" s="13" t="s">
        <v>29</v>
      </c>
      <c r="Q33" s="55"/>
      <c r="R33" s="13" t="s">
        <v>210</v>
      </c>
      <c r="S33" s="13" t="s">
        <v>221</v>
      </c>
      <c r="T33" s="13" t="s">
        <v>222</v>
      </c>
    </row>
    <row r="34" spans="1:20" ht="13" x14ac:dyDescent="0.6">
      <c r="A34" s="7">
        <v>33</v>
      </c>
      <c r="B34" s="52">
        <v>43313</v>
      </c>
      <c r="C34" s="13" t="s">
        <v>267</v>
      </c>
      <c r="D34" s="48">
        <v>47</v>
      </c>
      <c r="E34" s="7">
        <v>0</v>
      </c>
      <c r="F34" s="48" t="s">
        <v>207</v>
      </c>
      <c r="G34" s="7">
        <v>1</v>
      </c>
      <c r="H34" s="48">
        <v>1</v>
      </c>
      <c r="I34" s="7">
        <v>0</v>
      </c>
      <c r="J34" s="48">
        <v>249</v>
      </c>
      <c r="K34" s="7">
        <v>179</v>
      </c>
      <c r="L34" s="48">
        <f t="shared" si="1"/>
        <v>49</v>
      </c>
      <c r="M34" s="18">
        <f t="shared" si="0"/>
        <v>0.27374301675977653</v>
      </c>
      <c r="N34" s="7" t="s">
        <v>45</v>
      </c>
      <c r="O34" s="13" t="s">
        <v>170</v>
      </c>
      <c r="P34" s="13" t="s">
        <v>29</v>
      </c>
      <c r="Q34" s="55"/>
      <c r="R34" s="13" t="s">
        <v>210</v>
      </c>
      <c r="S34" s="13" t="s">
        <v>221</v>
      </c>
      <c r="T34" s="13" t="s">
        <v>222</v>
      </c>
    </row>
    <row r="35" spans="1:20" ht="13" x14ac:dyDescent="0.6">
      <c r="A35" s="7">
        <v>34</v>
      </c>
      <c r="B35" s="60">
        <v>43405</v>
      </c>
      <c r="C35" s="13" t="s">
        <v>268</v>
      </c>
      <c r="D35" s="48">
        <v>55</v>
      </c>
      <c r="E35" s="7">
        <v>0</v>
      </c>
      <c r="F35" s="48" t="s">
        <v>207</v>
      </c>
      <c r="G35" s="7">
        <v>2</v>
      </c>
      <c r="H35" s="48">
        <v>1</v>
      </c>
      <c r="I35" s="7">
        <v>3</v>
      </c>
      <c r="J35" s="48">
        <v>834</v>
      </c>
      <c r="K35" s="7">
        <v>743</v>
      </c>
      <c r="L35" s="48">
        <f t="shared" si="1"/>
        <v>61</v>
      </c>
      <c r="M35" s="18">
        <f t="shared" si="0"/>
        <v>8.2099596231493946E-2</v>
      </c>
      <c r="N35" s="61" t="s">
        <v>47</v>
      </c>
      <c r="O35" s="13" t="s">
        <v>170</v>
      </c>
      <c r="P35" s="13" t="s">
        <v>29</v>
      </c>
      <c r="Q35" s="55"/>
      <c r="R35" s="13" t="s">
        <v>210</v>
      </c>
      <c r="S35" s="13" t="s">
        <v>221</v>
      </c>
      <c r="T35" s="51" t="s">
        <v>211</v>
      </c>
    </row>
    <row r="36" spans="1:20" ht="13" x14ac:dyDescent="0.6">
      <c r="A36" s="7">
        <v>35</v>
      </c>
      <c r="B36" s="47" t="s">
        <v>269</v>
      </c>
      <c r="C36" s="13" t="s">
        <v>270</v>
      </c>
      <c r="D36" s="48">
        <v>35</v>
      </c>
      <c r="E36" s="7">
        <v>0</v>
      </c>
      <c r="F36" s="48" t="s">
        <v>207</v>
      </c>
      <c r="G36" s="7">
        <v>0</v>
      </c>
      <c r="H36" s="48">
        <v>2</v>
      </c>
      <c r="I36" s="7">
        <v>0</v>
      </c>
      <c r="J36" s="48">
        <v>675</v>
      </c>
      <c r="K36" s="7">
        <v>557</v>
      </c>
      <c r="L36" s="48">
        <f t="shared" si="1"/>
        <v>37</v>
      </c>
      <c r="M36" s="18">
        <f t="shared" si="0"/>
        <v>6.6427289048473961E-2</v>
      </c>
      <c r="N36" s="61" t="s">
        <v>47</v>
      </c>
      <c r="O36" s="13" t="s">
        <v>170</v>
      </c>
      <c r="P36" s="13" t="s">
        <v>29</v>
      </c>
      <c r="Q36" s="50" t="s">
        <v>209</v>
      </c>
      <c r="R36" s="13" t="s">
        <v>210</v>
      </c>
      <c r="S36" s="13" t="s">
        <v>210</v>
      </c>
      <c r="T36" s="51" t="s">
        <v>211</v>
      </c>
    </row>
    <row r="37" spans="1:20" ht="13" x14ac:dyDescent="0.6">
      <c r="A37" s="7">
        <v>36</v>
      </c>
      <c r="B37" s="47" t="s">
        <v>271</v>
      </c>
      <c r="C37" s="13" t="s">
        <v>272</v>
      </c>
      <c r="D37" s="48">
        <v>49</v>
      </c>
      <c r="E37" s="7">
        <v>0</v>
      </c>
      <c r="F37" s="48" t="s">
        <v>207</v>
      </c>
      <c r="G37" s="7">
        <v>0</v>
      </c>
      <c r="H37" s="48">
        <v>3</v>
      </c>
      <c r="I37" s="7">
        <v>0</v>
      </c>
      <c r="J37" s="48">
        <v>423</v>
      </c>
      <c r="K37" s="7">
        <v>342</v>
      </c>
      <c r="L37" s="48">
        <f t="shared" si="1"/>
        <v>52</v>
      </c>
      <c r="M37" s="18">
        <f t="shared" si="0"/>
        <v>0.15204678362573099</v>
      </c>
      <c r="N37" s="61" t="s">
        <v>47</v>
      </c>
      <c r="O37" s="13" t="s">
        <v>170</v>
      </c>
      <c r="P37" s="13" t="s">
        <v>29</v>
      </c>
      <c r="Q37" s="55"/>
      <c r="R37" s="13" t="s">
        <v>210</v>
      </c>
      <c r="S37" s="13" t="s">
        <v>221</v>
      </c>
      <c r="T37" s="13" t="s">
        <v>222</v>
      </c>
    </row>
    <row r="38" spans="1:20" ht="13" x14ac:dyDescent="0.6">
      <c r="A38" s="7">
        <v>37</v>
      </c>
      <c r="B38" s="47" t="s">
        <v>273</v>
      </c>
      <c r="C38" s="13" t="s">
        <v>274</v>
      </c>
      <c r="D38" s="48">
        <v>65</v>
      </c>
      <c r="E38" s="7">
        <v>1</v>
      </c>
      <c r="F38" s="48" t="s">
        <v>207</v>
      </c>
      <c r="G38" s="7">
        <v>1</v>
      </c>
      <c r="H38" s="48">
        <v>1</v>
      </c>
      <c r="I38" s="7">
        <v>0</v>
      </c>
      <c r="J38" s="48">
        <v>848</v>
      </c>
      <c r="K38" s="7">
        <v>665</v>
      </c>
      <c r="L38" s="48">
        <f t="shared" si="1"/>
        <v>68</v>
      </c>
      <c r="M38" s="18">
        <f t="shared" si="0"/>
        <v>0.10225563909774436</v>
      </c>
      <c r="N38" s="62">
        <v>43102</v>
      </c>
      <c r="O38" s="13" t="s">
        <v>170</v>
      </c>
      <c r="P38" s="13" t="s">
        <v>29</v>
      </c>
      <c r="Q38" s="55"/>
      <c r="R38" s="13" t="s">
        <v>210</v>
      </c>
      <c r="S38" s="13" t="s">
        <v>221</v>
      </c>
      <c r="T38" s="13" t="s">
        <v>222</v>
      </c>
    </row>
    <row r="39" spans="1:20" ht="13" x14ac:dyDescent="0.6">
      <c r="A39" s="7">
        <v>38</v>
      </c>
      <c r="B39" s="47" t="s">
        <v>275</v>
      </c>
      <c r="C39" s="13" t="s">
        <v>276</v>
      </c>
      <c r="D39" s="48">
        <v>179</v>
      </c>
      <c r="E39" s="7">
        <v>2</v>
      </c>
      <c r="F39" s="48" t="s">
        <v>207</v>
      </c>
      <c r="G39" s="7">
        <v>6</v>
      </c>
      <c r="H39" s="48">
        <v>85</v>
      </c>
      <c r="I39" s="7">
        <v>31</v>
      </c>
      <c r="J39" s="48">
        <v>5577</v>
      </c>
      <c r="K39" s="7">
        <v>5278</v>
      </c>
      <c r="L39" s="48">
        <f t="shared" si="1"/>
        <v>303</v>
      </c>
      <c r="M39" s="18">
        <f t="shared" si="0"/>
        <v>5.7408109132247066E-2</v>
      </c>
      <c r="N39" s="62">
        <v>43102</v>
      </c>
      <c r="O39" s="13" t="s">
        <v>170</v>
      </c>
      <c r="P39" s="13" t="s">
        <v>29</v>
      </c>
      <c r="Q39" s="55"/>
      <c r="R39" s="13" t="s">
        <v>210</v>
      </c>
      <c r="S39" s="13" t="s">
        <v>221</v>
      </c>
      <c r="T39" s="13" t="s">
        <v>222</v>
      </c>
    </row>
    <row r="40" spans="1:20" ht="13" x14ac:dyDescent="0.6">
      <c r="A40" s="7">
        <v>39</v>
      </c>
      <c r="B40" s="47" t="s">
        <v>277</v>
      </c>
      <c r="C40" s="13" t="s">
        <v>278</v>
      </c>
      <c r="D40" s="48">
        <v>58</v>
      </c>
      <c r="E40" s="7">
        <v>3</v>
      </c>
      <c r="F40" s="48" t="s">
        <v>207</v>
      </c>
      <c r="G40" s="7">
        <v>0</v>
      </c>
      <c r="H40" s="48">
        <v>1</v>
      </c>
      <c r="I40" s="7">
        <v>1</v>
      </c>
      <c r="J40" s="48">
        <v>470</v>
      </c>
      <c r="K40" s="7">
        <v>336</v>
      </c>
      <c r="L40" s="48">
        <f t="shared" si="1"/>
        <v>63</v>
      </c>
      <c r="M40" s="18">
        <f t="shared" si="0"/>
        <v>0.1875</v>
      </c>
      <c r="N40" s="62">
        <v>43102</v>
      </c>
      <c r="O40" s="13" t="s">
        <v>170</v>
      </c>
      <c r="P40" s="13" t="s">
        <v>29</v>
      </c>
      <c r="Q40" s="55"/>
      <c r="R40" s="13" t="s">
        <v>210</v>
      </c>
      <c r="S40" s="13" t="s">
        <v>221</v>
      </c>
      <c r="T40" s="13" t="s">
        <v>234</v>
      </c>
    </row>
    <row r="41" spans="1:20" ht="13" x14ac:dyDescent="0.6">
      <c r="A41" s="7">
        <v>40</v>
      </c>
      <c r="B41" s="47" t="s">
        <v>279</v>
      </c>
      <c r="C41" s="13" t="s">
        <v>270</v>
      </c>
      <c r="D41" s="48">
        <v>23</v>
      </c>
      <c r="E41" s="7">
        <v>0</v>
      </c>
      <c r="F41" s="48" t="s">
        <v>207</v>
      </c>
      <c r="G41" s="7">
        <v>1</v>
      </c>
      <c r="H41" s="48">
        <v>0</v>
      </c>
      <c r="I41" s="7">
        <v>0</v>
      </c>
      <c r="J41" s="48">
        <v>303</v>
      </c>
      <c r="K41" s="7">
        <v>198</v>
      </c>
      <c r="L41" s="48">
        <f t="shared" si="1"/>
        <v>24</v>
      </c>
      <c r="M41" s="18">
        <f t="shared" si="0"/>
        <v>0.12121212121212122</v>
      </c>
      <c r="N41" s="62">
        <v>43102</v>
      </c>
      <c r="O41" s="13" t="s">
        <v>170</v>
      </c>
      <c r="P41" s="13" t="s">
        <v>29</v>
      </c>
      <c r="Q41" s="55"/>
      <c r="R41" s="13" t="s">
        <v>210</v>
      </c>
      <c r="S41" s="13" t="s">
        <v>210</v>
      </c>
      <c r="T41" s="13" t="s">
        <v>211</v>
      </c>
    </row>
    <row r="42" spans="1:20" ht="13" x14ac:dyDescent="0.6">
      <c r="A42" s="7">
        <v>41</v>
      </c>
      <c r="B42" s="47" t="s">
        <v>280</v>
      </c>
      <c r="C42" s="13" t="s">
        <v>281</v>
      </c>
      <c r="D42" s="48">
        <v>15</v>
      </c>
      <c r="E42" s="7">
        <v>0</v>
      </c>
      <c r="F42" s="48" t="s">
        <v>207</v>
      </c>
      <c r="G42" s="7">
        <v>0</v>
      </c>
      <c r="H42" s="48">
        <v>0</v>
      </c>
      <c r="I42" s="7">
        <v>0</v>
      </c>
      <c r="J42" s="48">
        <v>301</v>
      </c>
      <c r="K42" s="7">
        <v>242</v>
      </c>
      <c r="L42" s="48">
        <f t="shared" si="1"/>
        <v>15</v>
      </c>
      <c r="M42" s="18">
        <f t="shared" si="0"/>
        <v>6.1983471074380167E-2</v>
      </c>
      <c r="N42" s="61" t="s">
        <v>51</v>
      </c>
      <c r="O42" s="13" t="s">
        <v>170</v>
      </c>
      <c r="P42" s="13" t="s">
        <v>29</v>
      </c>
      <c r="Q42" s="55"/>
      <c r="R42" s="13" t="s">
        <v>210</v>
      </c>
      <c r="S42" s="13" t="s">
        <v>210</v>
      </c>
      <c r="T42" s="51" t="s">
        <v>282</v>
      </c>
    </row>
    <row r="43" spans="1:20" ht="13" x14ac:dyDescent="0.6">
      <c r="A43" s="7">
        <v>42</v>
      </c>
      <c r="B43" s="47" t="s">
        <v>283</v>
      </c>
      <c r="C43" s="13" t="s">
        <v>284</v>
      </c>
      <c r="D43" s="48">
        <v>30</v>
      </c>
      <c r="E43" s="7">
        <v>4</v>
      </c>
      <c r="F43" s="48" t="s">
        <v>207</v>
      </c>
      <c r="G43" s="7">
        <v>2</v>
      </c>
      <c r="H43" s="48">
        <v>1</v>
      </c>
      <c r="I43" s="7">
        <v>0</v>
      </c>
      <c r="J43" s="48">
        <v>308</v>
      </c>
      <c r="K43" s="7">
        <v>234</v>
      </c>
      <c r="L43" s="48">
        <f t="shared" si="1"/>
        <v>37</v>
      </c>
      <c r="M43" s="18">
        <f t="shared" si="0"/>
        <v>0.15811965811965811</v>
      </c>
      <c r="N43" s="61" t="s">
        <v>51</v>
      </c>
      <c r="O43" s="13" t="s">
        <v>170</v>
      </c>
      <c r="P43" s="13" t="s">
        <v>29</v>
      </c>
      <c r="Q43" s="63" t="s">
        <v>285</v>
      </c>
      <c r="R43" s="13" t="s">
        <v>210</v>
      </c>
      <c r="S43" s="13" t="s">
        <v>210</v>
      </c>
      <c r="T43" s="13" t="s">
        <v>211</v>
      </c>
    </row>
    <row r="44" spans="1:20" ht="13" x14ac:dyDescent="0.6">
      <c r="A44" s="7">
        <v>43</v>
      </c>
      <c r="B44" s="52">
        <v>43161</v>
      </c>
      <c r="C44" s="13" t="s">
        <v>286</v>
      </c>
      <c r="D44" s="48">
        <v>36</v>
      </c>
      <c r="E44" s="7">
        <v>0</v>
      </c>
      <c r="F44" s="48" t="s">
        <v>207</v>
      </c>
      <c r="G44" s="7">
        <v>1</v>
      </c>
      <c r="H44" s="48">
        <v>2</v>
      </c>
      <c r="I44" s="7">
        <v>0</v>
      </c>
      <c r="J44" s="48">
        <v>276</v>
      </c>
      <c r="K44" s="7">
        <v>210</v>
      </c>
      <c r="L44" s="48">
        <f t="shared" si="1"/>
        <v>39</v>
      </c>
      <c r="M44" s="18">
        <f t="shared" si="0"/>
        <v>0.18571428571428572</v>
      </c>
      <c r="N44" s="61" t="s">
        <v>51</v>
      </c>
      <c r="O44" s="13" t="s">
        <v>170</v>
      </c>
      <c r="P44" s="13" t="s">
        <v>29</v>
      </c>
      <c r="Q44" s="55"/>
      <c r="R44" s="13" t="s">
        <v>210</v>
      </c>
      <c r="S44" s="13" t="s">
        <v>221</v>
      </c>
      <c r="T44" s="13" t="s">
        <v>211</v>
      </c>
    </row>
    <row r="45" spans="1:20" ht="13" x14ac:dyDescent="0.6">
      <c r="A45" s="7">
        <v>44</v>
      </c>
      <c r="B45" s="52">
        <v>43283</v>
      </c>
      <c r="C45" s="13" t="s">
        <v>287</v>
      </c>
      <c r="D45" s="48">
        <v>30</v>
      </c>
      <c r="E45" s="7">
        <v>0</v>
      </c>
      <c r="F45" s="48" t="s">
        <v>207</v>
      </c>
      <c r="G45" s="7">
        <v>1</v>
      </c>
      <c r="H45" s="48">
        <v>0</v>
      </c>
      <c r="I45" s="7">
        <v>0</v>
      </c>
      <c r="J45" s="48">
        <v>285</v>
      </c>
      <c r="K45" s="7">
        <v>227</v>
      </c>
      <c r="L45" s="48">
        <f t="shared" si="1"/>
        <v>31</v>
      </c>
      <c r="M45" s="18">
        <f t="shared" si="0"/>
        <v>0.13656387665198239</v>
      </c>
      <c r="N45" s="61" t="s">
        <v>51</v>
      </c>
      <c r="O45" s="13" t="s">
        <v>170</v>
      </c>
      <c r="P45" s="13" t="s">
        <v>29</v>
      </c>
      <c r="Q45" s="55"/>
      <c r="R45" s="13" t="s">
        <v>210</v>
      </c>
      <c r="S45" s="13" t="s">
        <v>221</v>
      </c>
      <c r="T45" s="13" t="s">
        <v>211</v>
      </c>
    </row>
    <row r="46" spans="1:20" ht="13" x14ac:dyDescent="0.6">
      <c r="A46" s="7">
        <v>45</v>
      </c>
      <c r="B46" s="52">
        <v>43345</v>
      </c>
      <c r="C46" s="13" t="s">
        <v>288</v>
      </c>
      <c r="D46" s="48">
        <v>54</v>
      </c>
      <c r="E46" s="7">
        <v>1</v>
      </c>
      <c r="F46" s="48" t="s">
        <v>207</v>
      </c>
      <c r="G46" s="7">
        <v>1</v>
      </c>
      <c r="H46" s="48">
        <v>2</v>
      </c>
      <c r="I46" s="7">
        <v>1</v>
      </c>
      <c r="J46" s="48">
        <v>379</v>
      </c>
      <c r="K46" s="7">
        <v>275</v>
      </c>
      <c r="L46" s="48">
        <f t="shared" si="1"/>
        <v>59</v>
      </c>
      <c r="M46" s="18">
        <f t="shared" si="0"/>
        <v>0.21454545454545454</v>
      </c>
      <c r="N46" s="61" t="s">
        <v>289</v>
      </c>
      <c r="O46" s="13" t="s">
        <v>170</v>
      </c>
      <c r="P46" s="13" t="s">
        <v>29</v>
      </c>
      <c r="Q46" s="63" t="s">
        <v>285</v>
      </c>
      <c r="R46" s="13" t="s">
        <v>210</v>
      </c>
      <c r="S46" s="13" t="s">
        <v>210</v>
      </c>
      <c r="T46" s="64" t="s">
        <v>290</v>
      </c>
    </row>
    <row r="47" spans="1:20" ht="13" x14ac:dyDescent="0.6">
      <c r="A47" s="7">
        <v>46</v>
      </c>
      <c r="B47" s="47" t="s">
        <v>291</v>
      </c>
      <c r="C47" s="13" t="s">
        <v>292</v>
      </c>
      <c r="D47" s="48">
        <v>38</v>
      </c>
      <c r="E47" s="7">
        <v>0</v>
      </c>
      <c r="F47" s="48" t="s">
        <v>207</v>
      </c>
      <c r="G47" s="7">
        <v>0</v>
      </c>
      <c r="H47" s="48">
        <v>2</v>
      </c>
      <c r="I47" s="7">
        <v>0</v>
      </c>
      <c r="J47" s="48">
        <v>279</v>
      </c>
      <c r="K47" s="7">
        <v>222</v>
      </c>
      <c r="L47" s="48">
        <f t="shared" si="1"/>
        <v>40</v>
      </c>
      <c r="M47" s="18">
        <f t="shared" si="0"/>
        <v>0.18018018018018017</v>
      </c>
      <c r="N47" s="65">
        <v>43103</v>
      </c>
      <c r="O47" s="13" t="s">
        <v>170</v>
      </c>
      <c r="P47" s="13" t="s">
        <v>29</v>
      </c>
      <c r="Q47" s="63" t="s">
        <v>285</v>
      </c>
      <c r="R47" s="13" t="s">
        <v>210</v>
      </c>
      <c r="S47" s="13" t="s">
        <v>210</v>
      </c>
      <c r="T47" s="64" t="s">
        <v>290</v>
      </c>
    </row>
    <row r="48" spans="1:20" ht="13" x14ac:dyDescent="0.6">
      <c r="A48" s="7">
        <v>47</v>
      </c>
      <c r="B48" s="47" t="s">
        <v>293</v>
      </c>
      <c r="C48" s="13" t="s">
        <v>294</v>
      </c>
      <c r="D48" s="48">
        <v>45</v>
      </c>
      <c r="E48" s="7">
        <v>3</v>
      </c>
      <c r="F48" s="48" t="s">
        <v>207</v>
      </c>
      <c r="G48" s="7">
        <v>1</v>
      </c>
      <c r="H48" s="48">
        <v>1</v>
      </c>
      <c r="I48" s="7">
        <v>0</v>
      </c>
      <c r="J48" s="48">
        <v>252</v>
      </c>
      <c r="K48" s="7">
        <v>319</v>
      </c>
      <c r="L48" s="48">
        <f t="shared" si="1"/>
        <v>50</v>
      </c>
      <c r="M48" s="18">
        <f t="shared" si="0"/>
        <v>0.15673981191222572</v>
      </c>
      <c r="N48" s="65">
        <v>43103</v>
      </c>
      <c r="O48" s="13" t="s">
        <v>170</v>
      </c>
      <c r="P48" s="13" t="s">
        <v>29</v>
      </c>
      <c r="Q48" s="63" t="s">
        <v>285</v>
      </c>
      <c r="R48" s="13" t="s">
        <v>210</v>
      </c>
      <c r="S48" s="13" t="s">
        <v>210</v>
      </c>
      <c r="T48" s="64" t="s">
        <v>290</v>
      </c>
    </row>
    <row r="49" spans="1:20" ht="13" x14ac:dyDescent="0.6">
      <c r="A49" s="7">
        <v>48</v>
      </c>
      <c r="B49" s="47" t="s">
        <v>295</v>
      </c>
      <c r="C49" s="13" t="s">
        <v>296</v>
      </c>
      <c r="D49" s="48">
        <v>51</v>
      </c>
      <c r="E49" s="7">
        <v>1</v>
      </c>
      <c r="F49" s="48" t="s">
        <v>207</v>
      </c>
      <c r="G49" s="7">
        <v>1</v>
      </c>
      <c r="H49" s="48">
        <v>0</v>
      </c>
      <c r="I49" s="7">
        <v>0</v>
      </c>
      <c r="J49" s="48">
        <v>239</v>
      </c>
      <c r="K49" s="7">
        <v>293</v>
      </c>
      <c r="L49" s="48">
        <f t="shared" si="1"/>
        <v>53</v>
      </c>
      <c r="M49" s="18">
        <f t="shared" si="0"/>
        <v>0.18088737201365188</v>
      </c>
      <c r="N49" s="65">
        <v>43103</v>
      </c>
      <c r="O49" s="13" t="s">
        <v>170</v>
      </c>
      <c r="P49" s="13" t="s">
        <v>29</v>
      </c>
      <c r="Q49" s="63" t="s">
        <v>285</v>
      </c>
      <c r="R49" s="13" t="s">
        <v>210</v>
      </c>
      <c r="S49" s="13" t="s">
        <v>210</v>
      </c>
      <c r="T49" s="64" t="s">
        <v>290</v>
      </c>
    </row>
    <row r="50" spans="1:20" ht="13" x14ac:dyDescent="0.6">
      <c r="A50" s="7">
        <v>49</v>
      </c>
      <c r="B50" s="47" t="s">
        <v>297</v>
      </c>
      <c r="C50" s="13" t="s">
        <v>298</v>
      </c>
      <c r="D50" s="48">
        <v>66</v>
      </c>
      <c r="E50" s="7">
        <v>0</v>
      </c>
      <c r="F50" s="48" t="s">
        <v>207</v>
      </c>
      <c r="G50" s="7">
        <v>3</v>
      </c>
      <c r="H50" s="48">
        <v>14</v>
      </c>
      <c r="I50" s="7">
        <v>3</v>
      </c>
      <c r="J50" s="48">
        <v>412</v>
      </c>
      <c r="K50" s="7">
        <v>506</v>
      </c>
      <c r="L50" s="48">
        <f t="shared" si="1"/>
        <v>86</v>
      </c>
      <c r="M50" s="18">
        <f t="shared" si="0"/>
        <v>0.16996047430830039</v>
      </c>
      <c r="N50" s="65">
        <v>43103</v>
      </c>
      <c r="O50" s="13" t="s">
        <v>170</v>
      </c>
      <c r="P50" s="13" t="s">
        <v>29</v>
      </c>
      <c r="Q50" s="55"/>
      <c r="R50" s="13" t="s">
        <v>210</v>
      </c>
      <c r="S50" s="13" t="s">
        <v>210</v>
      </c>
      <c r="T50" s="13" t="s">
        <v>211</v>
      </c>
    </row>
    <row r="51" spans="1:20" ht="13" x14ac:dyDescent="0.6">
      <c r="A51" s="7">
        <v>50</v>
      </c>
      <c r="B51" s="47" t="s">
        <v>299</v>
      </c>
      <c r="C51" s="13" t="s">
        <v>300</v>
      </c>
      <c r="D51" s="48">
        <v>52</v>
      </c>
      <c r="E51" s="7">
        <v>1</v>
      </c>
      <c r="F51" s="48" t="s">
        <v>207</v>
      </c>
      <c r="G51" s="7">
        <v>1</v>
      </c>
      <c r="H51" s="48">
        <v>1</v>
      </c>
      <c r="I51" s="7">
        <v>0</v>
      </c>
      <c r="J51" s="48">
        <v>417</v>
      </c>
      <c r="K51" s="7">
        <v>302</v>
      </c>
      <c r="L51" s="48">
        <f t="shared" si="1"/>
        <v>55</v>
      </c>
      <c r="M51" s="18">
        <f t="shared" si="0"/>
        <v>0.18211920529801323</v>
      </c>
      <c r="N51" s="65">
        <v>43284</v>
      </c>
      <c r="O51" s="13" t="s">
        <v>170</v>
      </c>
      <c r="P51" s="13" t="s">
        <v>29</v>
      </c>
      <c r="Q51" s="63" t="s">
        <v>285</v>
      </c>
      <c r="R51" s="13" t="s">
        <v>210</v>
      </c>
      <c r="S51" s="13" t="s">
        <v>210</v>
      </c>
      <c r="T51" s="64" t="s">
        <v>290</v>
      </c>
    </row>
    <row r="52" spans="1:20" ht="13" x14ac:dyDescent="0.6">
      <c r="A52" s="7">
        <v>51</v>
      </c>
      <c r="B52" s="47" t="s">
        <v>301</v>
      </c>
      <c r="C52" s="13" t="s">
        <v>302</v>
      </c>
      <c r="D52" s="48">
        <v>43</v>
      </c>
      <c r="E52" s="7">
        <v>0</v>
      </c>
      <c r="F52" s="48" t="s">
        <v>207</v>
      </c>
      <c r="G52" s="7">
        <v>3</v>
      </c>
      <c r="H52" s="48">
        <v>3</v>
      </c>
      <c r="I52" s="7">
        <v>0</v>
      </c>
      <c r="J52" s="48">
        <v>340</v>
      </c>
      <c r="K52" s="7">
        <v>223</v>
      </c>
      <c r="L52" s="48">
        <f t="shared" si="1"/>
        <v>49</v>
      </c>
      <c r="M52" s="18">
        <f t="shared" si="0"/>
        <v>0.21973094170403587</v>
      </c>
      <c r="N52" s="65">
        <v>43284</v>
      </c>
      <c r="O52" s="13" t="s">
        <v>170</v>
      </c>
      <c r="P52" s="13" t="s">
        <v>29</v>
      </c>
      <c r="Q52" s="63" t="s">
        <v>285</v>
      </c>
      <c r="R52" s="13" t="s">
        <v>210</v>
      </c>
      <c r="S52" s="13" t="s">
        <v>210</v>
      </c>
      <c r="T52" s="64" t="s">
        <v>290</v>
      </c>
    </row>
    <row r="53" spans="1:20" ht="13" x14ac:dyDescent="0.6">
      <c r="A53" s="7">
        <v>52</v>
      </c>
      <c r="B53" s="52">
        <v>43134</v>
      </c>
      <c r="C53" s="13" t="s">
        <v>303</v>
      </c>
      <c r="D53" s="48">
        <v>50</v>
      </c>
      <c r="E53" s="7">
        <v>0</v>
      </c>
      <c r="F53" s="48" t="s">
        <v>207</v>
      </c>
      <c r="G53" s="7">
        <v>1</v>
      </c>
      <c r="H53" s="48">
        <v>4</v>
      </c>
      <c r="I53" s="7">
        <v>0</v>
      </c>
      <c r="J53" s="48">
        <v>314</v>
      </c>
      <c r="K53" s="7">
        <v>243</v>
      </c>
      <c r="L53" s="48">
        <f t="shared" si="1"/>
        <v>55</v>
      </c>
      <c r="M53" s="18">
        <f t="shared" si="0"/>
        <v>0.22633744855967078</v>
      </c>
      <c r="N53" s="61" t="s">
        <v>57</v>
      </c>
      <c r="O53" s="13" t="s">
        <v>170</v>
      </c>
      <c r="P53" s="13" t="s">
        <v>29</v>
      </c>
      <c r="Q53" s="63" t="s">
        <v>285</v>
      </c>
      <c r="R53" s="13" t="s">
        <v>210</v>
      </c>
      <c r="S53" s="13" t="s">
        <v>210</v>
      </c>
      <c r="T53" s="64" t="s">
        <v>290</v>
      </c>
    </row>
    <row r="54" spans="1:20" ht="13" x14ac:dyDescent="0.6">
      <c r="A54" s="7">
        <v>53</v>
      </c>
      <c r="B54" s="52">
        <v>43254</v>
      </c>
      <c r="C54" s="13" t="s">
        <v>304</v>
      </c>
      <c r="D54" s="48">
        <v>64</v>
      </c>
      <c r="E54" s="7">
        <v>1</v>
      </c>
      <c r="F54" s="48" t="s">
        <v>207</v>
      </c>
      <c r="G54" s="7">
        <v>2</v>
      </c>
      <c r="H54" s="48">
        <v>5</v>
      </c>
      <c r="I54" s="7">
        <v>0</v>
      </c>
      <c r="J54" s="48">
        <v>320</v>
      </c>
      <c r="K54" s="7">
        <v>253</v>
      </c>
      <c r="L54" s="48">
        <f t="shared" si="1"/>
        <v>72</v>
      </c>
      <c r="M54" s="18">
        <f t="shared" si="0"/>
        <v>0.28458498023715417</v>
      </c>
      <c r="N54" s="61" t="s">
        <v>57</v>
      </c>
      <c r="O54" s="13" t="s">
        <v>170</v>
      </c>
      <c r="P54" s="13" t="s">
        <v>29</v>
      </c>
      <c r="Q54" s="63" t="s">
        <v>285</v>
      </c>
      <c r="R54" s="13" t="s">
        <v>210</v>
      </c>
      <c r="S54" s="13" t="s">
        <v>210</v>
      </c>
      <c r="T54" s="64" t="s">
        <v>290</v>
      </c>
    </row>
    <row r="55" spans="1:20" ht="13" x14ac:dyDescent="0.6">
      <c r="A55" s="7">
        <v>54</v>
      </c>
      <c r="B55" s="57">
        <v>43346</v>
      </c>
      <c r="C55" s="13" t="s">
        <v>305</v>
      </c>
      <c r="D55" s="48">
        <v>59</v>
      </c>
      <c r="E55" s="7">
        <v>1</v>
      </c>
      <c r="F55" s="48" t="s">
        <v>207</v>
      </c>
      <c r="G55" s="7">
        <v>2</v>
      </c>
      <c r="H55" s="48">
        <v>2</v>
      </c>
      <c r="I55" s="7">
        <v>0</v>
      </c>
      <c r="J55" s="48">
        <v>338</v>
      </c>
      <c r="K55" s="7">
        <v>255</v>
      </c>
      <c r="L55" s="48">
        <f t="shared" si="1"/>
        <v>64</v>
      </c>
      <c r="M55" s="18">
        <f t="shared" si="0"/>
        <v>0.25098039215686274</v>
      </c>
      <c r="N55" s="61" t="s">
        <v>306</v>
      </c>
      <c r="O55" s="13" t="s">
        <v>170</v>
      </c>
      <c r="P55" s="13" t="s">
        <v>29</v>
      </c>
      <c r="Q55" s="63" t="s">
        <v>285</v>
      </c>
      <c r="R55" s="13" t="s">
        <v>210</v>
      </c>
      <c r="S55" s="13" t="s">
        <v>210</v>
      </c>
      <c r="T55" s="64" t="s">
        <v>290</v>
      </c>
    </row>
    <row r="56" spans="1:20" ht="13" x14ac:dyDescent="0.6">
      <c r="A56" s="7">
        <v>55</v>
      </c>
      <c r="B56" s="47" t="s">
        <v>307</v>
      </c>
      <c r="C56" s="13" t="s">
        <v>308</v>
      </c>
      <c r="D56" s="48">
        <v>44</v>
      </c>
      <c r="E56" s="7">
        <v>2</v>
      </c>
      <c r="F56" s="48" t="s">
        <v>207</v>
      </c>
      <c r="G56" s="7">
        <v>0</v>
      </c>
      <c r="H56" s="48">
        <v>3</v>
      </c>
      <c r="I56" s="7">
        <v>0</v>
      </c>
      <c r="J56" s="48">
        <v>427</v>
      </c>
      <c r="K56" s="7">
        <v>303</v>
      </c>
      <c r="L56" s="48">
        <f t="shared" si="1"/>
        <v>49</v>
      </c>
      <c r="M56" s="18">
        <f t="shared" si="0"/>
        <v>0.1617161716171617</v>
      </c>
      <c r="N56" s="61" t="s">
        <v>306</v>
      </c>
      <c r="O56" s="13" t="s">
        <v>170</v>
      </c>
      <c r="P56" s="13" t="s">
        <v>29</v>
      </c>
      <c r="Q56" s="63" t="s">
        <v>285</v>
      </c>
      <c r="R56" s="13" t="s">
        <v>210</v>
      </c>
      <c r="S56" s="13" t="s">
        <v>210</v>
      </c>
      <c r="T56" s="64" t="s">
        <v>290</v>
      </c>
    </row>
    <row r="57" spans="1:20" ht="13" x14ac:dyDescent="0.6">
      <c r="A57" s="7">
        <v>56</v>
      </c>
      <c r="B57" s="47" t="s">
        <v>309</v>
      </c>
      <c r="C57" s="13" t="s">
        <v>310</v>
      </c>
      <c r="D57" s="48">
        <v>40</v>
      </c>
      <c r="E57" s="7">
        <v>0</v>
      </c>
      <c r="F57" s="48" t="s">
        <v>207</v>
      </c>
      <c r="G57" s="7">
        <v>1</v>
      </c>
      <c r="H57" s="48">
        <v>8</v>
      </c>
      <c r="I57" s="7">
        <v>0</v>
      </c>
      <c r="J57" s="48">
        <v>396</v>
      </c>
      <c r="K57" s="7">
        <v>299</v>
      </c>
      <c r="L57" s="48">
        <f t="shared" si="1"/>
        <v>49</v>
      </c>
      <c r="M57" s="18">
        <f t="shared" si="0"/>
        <v>0.16387959866220736</v>
      </c>
      <c r="N57" s="7" t="s">
        <v>61</v>
      </c>
      <c r="O57" s="13" t="s">
        <v>170</v>
      </c>
      <c r="P57" s="13" t="s">
        <v>29</v>
      </c>
      <c r="Q57" s="55"/>
      <c r="R57" s="13" t="s">
        <v>210</v>
      </c>
      <c r="S57" s="13" t="s">
        <v>210</v>
      </c>
      <c r="T57" s="13" t="s">
        <v>311</v>
      </c>
    </row>
    <row r="58" spans="1:20" ht="13" x14ac:dyDescent="0.6">
      <c r="A58" s="7">
        <v>57</v>
      </c>
      <c r="B58" s="47" t="s">
        <v>312</v>
      </c>
      <c r="C58" s="13" t="s">
        <v>313</v>
      </c>
      <c r="D58" s="48">
        <v>50</v>
      </c>
      <c r="E58" s="7">
        <v>0</v>
      </c>
      <c r="F58" s="48" t="s">
        <v>207</v>
      </c>
      <c r="G58" s="7">
        <v>1</v>
      </c>
      <c r="H58" s="48">
        <v>3</v>
      </c>
      <c r="I58" s="7">
        <v>0</v>
      </c>
      <c r="J58" s="48">
        <v>318</v>
      </c>
      <c r="K58" s="7">
        <v>270</v>
      </c>
      <c r="L58" s="48">
        <f t="shared" si="1"/>
        <v>54</v>
      </c>
      <c r="M58" s="18">
        <f t="shared" si="0"/>
        <v>0.2</v>
      </c>
      <c r="N58" s="7" t="s">
        <v>61</v>
      </c>
      <c r="O58" s="13" t="s">
        <v>170</v>
      </c>
      <c r="P58" s="13" t="s">
        <v>29</v>
      </c>
      <c r="Q58" s="63" t="s">
        <v>285</v>
      </c>
      <c r="R58" s="13" t="s">
        <v>210</v>
      </c>
      <c r="S58" s="13" t="s">
        <v>210</v>
      </c>
      <c r="T58" s="64" t="s">
        <v>290</v>
      </c>
    </row>
    <row r="59" spans="1:20" ht="13" x14ac:dyDescent="0.6">
      <c r="A59" s="7">
        <v>58</v>
      </c>
      <c r="B59" s="47" t="s">
        <v>314</v>
      </c>
      <c r="C59" s="13" t="s">
        <v>315</v>
      </c>
      <c r="D59" s="48">
        <v>41</v>
      </c>
      <c r="E59" s="7">
        <v>3</v>
      </c>
      <c r="F59" s="48" t="s">
        <v>207</v>
      </c>
      <c r="G59" s="7">
        <v>1</v>
      </c>
      <c r="H59" s="48">
        <v>2</v>
      </c>
      <c r="I59" s="7">
        <v>0</v>
      </c>
      <c r="J59" s="48">
        <v>312</v>
      </c>
      <c r="K59" s="7">
        <v>242</v>
      </c>
      <c r="L59" s="48">
        <f t="shared" si="1"/>
        <v>47</v>
      </c>
      <c r="M59" s="18">
        <f t="shared" si="0"/>
        <v>0.19421487603305784</v>
      </c>
      <c r="N59" s="7" t="s">
        <v>61</v>
      </c>
      <c r="O59" s="13" t="s">
        <v>170</v>
      </c>
      <c r="P59" s="13" t="s">
        <v>29</v>
      </c>
      <c r="Q59" s="63" t="s">
        <v>285</v>
      </c>
      <c r="R59" s="13" t="s">
        <v>210</v>
      </c>
      <c r="S59" s="13" t="s">
        <v>210</v>
      </c>
      <c r="T59" s="64" t="s">
        <v>290</v>
      </c>
    </row>
    <row r="60" spans="1:20" ht="13" x14ac:dyDescent="0.6">
      <c r="A60" s="7">
        <v>59</v>
      </c>
      <c r="B60" s="47" t="s">
        <v>316</v>
      </c>
      <c r="C60" s="13" t="s">
        <v>310</v>
      </c>
      <c r="D60" s="48">
        <v>34</v>
      </c>
      <c r="E60" s="7">
        <v>2</v>
      </c>
      <c r="F60" s="48" t="s">
        <v>207</v>
      </c>
      <c r="G60" s="7">
        <v>0</v>
      </c>
      <c r="H60" s="48">
        <v>4</v>
      </c>
      <c r="I60" s="7">
        <v>0</v>
      </c>
      <c r="J60" s="48">
        <v>336</v>
      </c>
      <c r="K60" s="7">
        <v>272</v>
      </c>
      <c r="L60" s="48">
        <f t="shared" si="1"/>
        <v>40</v>
      </c>
      <c r="M60" s="18">
        <f t="shared" si="0"/>
        <v>0.14705882352941177</v>
      </c>
      <c r="N60" s="59">
        <v>43408</v>
      </c>
      <c r="O60" s="13" t="s">
        <v>170</v>
      </c>
      <c r="P60" s="13" t="s">
        <v>29</v>
      </c>
      <c r="Q60" s="55"/>
      <c r="R60" s="13" t="s">
        <v>210</v>
      </c>
      <c r="S60" s="13" t="s">
        <v>210</v>
      </c>
      <c r="T60" s="13" t="s">
        <v>311</v>
      </c>
    </row>
    <row r="61" spans="1:20" ht="13" x14ac:dyDescent="0.6">
      <c r="A61" s="7">
        <v>60</v>
      </c>
      <c r="B61" s="47" t="s">
        <v>317</v>
      </c>
      <c r="C61" s="13" t="s">
        <v>318</v>
      </c>
      <c r="D61" s="48">
        <v>72</v>
      </c>
      <c r="E61" s="7">
        <v>0</v>
      </c>
      <c r="F61" s="48" t="s">
        <v>207</v>
      </c>
      <c r="G61" s="7">
        <v>3</v>
      </c>
      <c r="H61" s="48">
        <v>2</v>
      </c>
      <c r="I61" s="7">
        <v>0</v>
      </c>
      <c r="J61" s="48">
        <v>496</v>
      </c>
      <c r="K61" s="7">
        <v>407</v>
      </c>
      <c r="L61" s="48">
        <f t="shared" si="1"/>
        <v>77</v>
      </c>
      <c r="M61" s="18">
        <f t="shared" si="0"/>
        <v>0.1891891891891892</v>
      </c>
      <c r="N61" s="59">
        <v>43408</v>
      </c>
      <c r="O61" s="13" t="s">
        <v>170</v>
      </c>
      <c r="P61" s="13" t="s">
        <v>29</v>
      </c>
      <c r="Q61" s="63" t="s">
        <v>285</v>
      </c>
      <c r="R61" s="13" t="s">
        <v>210</v>
      </c>
      <c r="S61" s="13" t="s">
        <v>210</v>
      </c>
      <c r="T61" s="64" t="s">
        <v>290</v>
      </c>
    </row>
    <row r="62" spans="1:20" ht="13" x14ac:dyDescent="0.6">
      <c r="A62" s="7">
        <v>61</v>
      </c>
      <c r="B62" s="47" t="s">
        <v>319</v>
      </c>
      <c r="C62" s="13" t="s">
        <v>320</v>
      </c>
      <c r="D62" s="48">
        <v>74</v>
      </c>
      <c r="E62" s="7">
        <v>1</v>
      </c>
      <c r="F62" s="48" t="s">
        <v>207</v>
      </c>
      <c r="G62" s="7">
        <v>1</v>
      </c>
      <c r="H62" s="48">
        <v>0</v>
      </c>
      <c r="I62" s="7">
        <v>0</v>
      </c>
      <c r="J62" s="48">
        <v>387</v>
      </c>
      <c r="K62" s="7">
        <v>308</v>
      </c>
      <c r="L62" s="48">
        <f t="shared" si="1"/>
        <v>76</v>
      </c>
      <c r="M62" s="18">
        <f t="shared" si="0"/>
        <v>0.24675324675324675</v>
      </c>
      <c r="N62" s="59">
        <v>43408</v>
      </c>
      <c r="O62" s="13" t="s">
        <v>170</v>
      </c>
      <c r="P62" s="13" t="s">
        <v>29</v>
      </c>
      <c r="Q62" s="63" t="s">
        <v>285</v>
      </c>
      <c r="R62" s="13" t="s">
        <v>210</v>
      </c>
      <c r="S62" s="13" t="s">
        <v>210</v>
      </c>
      <c r="T62" s="64" t="s">
        <v>290</v>
      </c>
    </row>
    <row r="63" spans="1:20" ht="13" x14ac:dyDescent="0.6">
      <c r="A63" s="7">
        <v>62</v>
      </c>
      <c r="B63" s="47" t="s">
        <v>321</v>
      </c>
      <c r="C63" s="13" t="s">
        <v>322</v>
      </c>
      <c r="D63" s="48">
        <v>53</v>
      </c>
      <c r="E63" s="7">
        <v>0</v>
      </c>
      <c r="F63" s="48" t="s">
        <v>207</v>
      </c>
      <c r="G63" s="7">
        <v>0</v>
      </c>
      <c r="H63" s="48">
        <v>1</v>
      </c>
      <c r="I63" s="7">
        <v>0</v>
      </c>
      <c r="J63" s="48">
        <v>352</v>
      </c>
      <c r="K63" s="7">
        <v>239</v>
      </c>
      <c r="L63" s="48">
        <f t="shared" si="1"/>
        <v>54</v>
      </c>
      <c r="M63" s="18">
        <f t="shared" si="0"/>
        <v>0.22594142259414227</v>
      </c>
      <c r="N63" s="59">
        <v>43408</v>
      </c>
      <c r="O63" s="13" t="s">
        <v>170</v>
      </c>
      <c r="P63" s="13" t="s">
        <v>29</v>
      </c>
      <c r="Q63" s="63" t="s">
        <v>285</v>
      </c>
      <c r="R63" s="13" t="s">
        <v>210</v>
      </c>
      <c r="S63" s="13" t="s">
        <v>210</v>
      </c>
      <c r="T63" s="64" t="s">
        <v>290</v>
      </c>
    </row>
    <row r="64" spans="1:20" ht="13" x14ac:dyDescent="0.6">
      <c r="A64" s="7">
        <v>63</v>
      </c>
      <c r="B64" s="52">
        <v>43163</v>
      </c>
      <c r="C64" s="13" t="s">
        <v>323</v>
      </c>
      <c r="D64" s="48">
        <v>38</v>
      </c>
      <c r="E64" s="7">
        <v>0</v>
      </c>
      <c r="F64" s="48" t="s">
        <v>207</v>
      </c>
      <c r="G64" s="7">
        <v>0</v>
      </c>
      <c r="H64" s="48">
        <v>0</v>
      </c>
      <c r="I64" s="7">
        <v>0</v>
      </c>
      <c r="J64" s="48">
        <v>311</v>
      </c>
      <c r="K64" s="7">
        <v>236</v>
      </c>
      <c r="L64" s="48">
        <f t="shared" si="1"/>
        <v>38</v>
      </c>
      <c r="M64" s="18">
        <f t="shared" si="0"/>
        <v>0.16101694915254236</v>
      </c>
      <c r="N64" s="59">
        <v>43408</v>
      </c>
      <c r="O64" s="13" t="s">
        <v>170</v>
      </c>
      <c r="P64" s="13" t="s">
        <v>29</v>
      </c>
      <c r="Q64" s="63" t="s">
        <v>285</v>
      </c>
      <c r="R64" s="13" t="s">
        <v>210</v>
      </c>
      <c r="S64" s="13" t="s">
        <v>210</v>
      </c>
      <c r="T64" s="64" t="s">
        <v>290</v>
      </c>
    </row>
    <row r="65" spans="1:20" ht="13" x14ac:dyDescent="0.6">
      <c r="A65" s="7">
        <v>64</v>
      </c>
      <c r="B65" s="52">
        <v>43255</v>
      </c>
      <c r="C65" s="13" t="s">
        <v>324</v>
      </c>
      <c r="D65" s="48">
        <v>127</v>
      </c>
      <c r="E65" s="7">
        <v>1</v>
      </c>
      <c r="F65" s="48" t="s">
        <v>207</v>
      </c>
      <c r="G65" s="7">
        <v>5</v>
      </c>
      <c r="H65" s="48">
        <v>1</v>
      </c>
      <c r="I65" s="7">
        <v>2</v>
      </c>
      <c r="J65" s="48">
        <v>700</v>
      </c>
      <c r="K65" s="7">
        <v>564</v>
      </c>
      <c r="L65" s="48">
        <f t="shared" si="1"/>
        <v>136</v>
      </c>
      <c r="M65" s="18">
        <f t="shared" si="0"/>
        <v>0.24113475177304963</v>
      </c>
      <c r="N65" s="7" t="s">
        <v>65</v>
      </c>
      <c r="O65" s="13" t="s">
        <v>170</v>
      </c>
      <c r="P65" s="13" t="s">
        <v>29</v>
      </c>
      <c r="Q65" s="63" t="s">
        <v>285</v>
      </c>
      <c r="R65" s="13" t="s">
        <v>210</v>
      </c>
      <c r="S65" s="13" t="s">
        <v>210</v>
      </c>
      <c r="T65" s="64" t="s">
        <v>290</v>
      </c>
    </row>
    <row r="66" spans="1:20" ht="13" x14ac:dyDescent="0.6">
      <c r="A66" s="7">
        <v>65</v>
      </c>
      <c r="B66" s="52">
        <v>43377</v>
      </c>
      <c r="C66" s="13" t="s">
        <v>325</v>
      </c>
      <c r="D66" s="48">
        <v>59</v>
      </c>
      <c r="E66" s="7">
        <v>0</v>
      </c>
      <c r="F66" s="48" t="s">
        <v>207</v>
      </c>
      <c r="G66" s="7">
        <v>2</v>
      </c>
      <c r="H66" s="48">
        <v>7</v>
      </c>
      <c r="I66" s="7">
        <v>0</v>
      </c>
      <c r="J66" s="48">
        <v>365</v>
      </c>
      <c r="K66" s="7">
        <v>281</v>
      </c>
      <c r="L66" s="48">
        <f t="shared" si="1"/>
        <v>68</v>
      </c>
      <c r="M66" s="18">
        <f t="shared" si="0"/>
        <v>0.24199288256227758</v>
      </c>
      <c r="N66" s="7" t="s">
        <v>65</v>
      </c>
      <c r="O66" s="13" t="s">
        <v>170</v>
      </c>
      <c r="P66" s="13" t="s">
        <v>29</v>
      </c>
      <c r="Q66" s="63" t="s">
        <v>285</v>
      </c>
      <c r="R66" s="13" t="s">
        <v>210</v>
      </c>
      <c r="S66" s="13" t="s">
        <v>210</v>
      </c>
      <c r="T66" s="64" t="s">
        <v>290</v>
      </c>
    </row>
    <row r="67" spans="1:20" ht="13" x14ac:dyDescent="0.6">
      <c r="A67" s="7">
        <v>66</v>
      </c>
      <c r="B67" s="47" t="s">
        <v>326</v>
      </c>
      <c r="C67" s="13" t="s">
        <v>327</v>
      </c>
      <c r="D67" s="48">
        <v>55</v>
      </c>
      <c r="E67" s="7">
        <v>1</v>
      </c>
      <c r="F67" s="48" t="s">
        <v>207</v>
      </c>
      <c r="G67" s="7">
        <v>1</v>
      </c>
      <c r="H67" s="48">
        <v>4</v>
      </c>
      <c r="I67" s="7">
        <v>0</v>
      </c>
      <c r="J67" s="48">
        <v>499</v>
      </c>
      <c r="K67" s="7">
        <v>412</v>
      </c>
      <c r="L67" s="48">
        <f t="shared" si="1"/>
        <v>61</v>
      </c>
      <c r="M67" s="18">
        <f t="shared" si="0"/>
        <v>0.14805825242718446</v>
      </c>
      <c r="N67" s="7" t="s">
        <v>68</v>
      </c>
      <c r="O67" s="13" t="s">
        <v>170</v>
      </c>
      <c r="P67" s="13" t="s">
        <v>29</v>
      </c>
      <c r="Q67" s="63" t="s">
        <v>285</v>
      </c>
      <c r="R67" s="13" t="s">
        <v>210</v>
      </c>
      <c r="S67" s="13" t="s">
        <v>210</v>
      </c>
      <c r="T67" s="64" t="s">
        <v>290</v>
      </c>
    </row>
    <row r="68" spans="1:20" ht="13" x14ac:dyDescent="0.6">
      <c r="A68" s="7">
        <v>67</v>
      </c>
      <c r="B68" s="47" t="s">
        <v>328</v>
      </c>
      <c r="C68" s="13" t="s">
        <v>329</v>
      </c>
      <c r="D68" s="48">
        <v>45</v>
      </c>
      <c r="E68" s="7">
        <v>1</v>
      </c>
      <c r="F68" s="48" t="s">
        <v>207</v>
      </c>
      <c r="G68" s="7">
        <v>1</v>
      </c>
      <c r="H68" s="48">
        <v>1</v>
      </c>
      <c r="I68" s="7">
        <v>0</v>
      </c>
      <c r="J68" s="48">
        <v>347</v>
      </c>
      <c r="K68" s="7">
        <v>268</v>
      </c>
      <c r="L68" s="48">
        <f t="shared" si="1"/>
        <v>48</v>
      </c>
      <c r="M68" s="18">
        <f t="shared" si="0"/>
        <v>0.17910447761194029</v>
      </c>
      <c r="N68" s="7" t="s">
        <v>68</v>
      </c>
      <c r="O68" s="13" t="s">
        <v>170</v>
      </c>
      <c r="P68" s="13" t="s">
        <v>29</v>
      </c>
      <c r="Q68" s="63" t="s">
        <v>285</v>
      </c>
      <c r="R68" s="13" t="s">
        <v>210</v>
      </c>
      <c r="S68" s="13" t="s">
        <v>210</v>
      </c>
      <c r="T68" s="64" t="s">
        <v>290</v>
      </c>
    </row>
    <row r="69" spans="1:20" ht="13" x14ac:dyDescent="0.6">
      <c r="A69" s="7">
        <v>68</v>
      </c>
      <c r="B69" s="47" t="s">
        <v>330</v>
      </c>
      <c r="C69" s="13" t="s">
        <v>331</v>
      </c>
      <c r="D69" s="48">
        <v>55</v>
      </c>
      <c r="E69" s="7">
        <v>0</v>
      </c>
      <c r="F69" s="48" t="s">
        <v>207</v>
      </c>
      <c r="G69" s="7">
        <v>1</v>
      </c>
      <c r="H69" s="48">
        <v>0</v>
      </c>
      <c r="I69" s="7">
        <v>0</v>
      </c>
      <c r="J69" s="48">
        <v>360</v>
      </c>
      <c r="K69" s="7">
        <v>291</v>
      </c>
      <c r="L69" s="48">
        <f t="shared" si="1"/>
        <v>56</v>
      </c>
      <c r="M69" s="18">
        <f t="shared" si="0"/>
        <v>0.19243986254295534</v>
      </c>
      <c r="N69" s="49">
        <v>43136</v>
      </c>
      <c r="O69" s="13" t="s">
        <v>170</v>
      </c>
      <c r="P69" s="13" t="s">
        <v>29</v>
      </c>
      <c r="Q69" s="63" t="s">
        <v>285</v>
      </c>
      <c r="R69" s="13" t="s">
        <v>210</v>
      </c>
      <c r="S69" s="13" t="s">
        <v>210</v>
      </c>
      <c r="T69" s="64" t="s">
        <v>290</v>
      </c>
    </row>
    <row r="70" spans="1:20" ht="13" x14ac:dyDescent="0.6">
      <c r="A70" s="7">
        <v>69</v>
      </c>
      <c r="B70" s="47" t="s">
        <v>332</v>
      </c>
      <c r="C70" s="13" t="s">
        <v>333</v>
      </c>
      <c r="D70" s="48">
        <v>58</v>
      </c>
      <c r="E70" s="7">
        <v>0</v>
      </c>
      <c r="F70" s="48" t="s">
        <v>207</v>
      </c>
      <c r="G70" s="7">
        <v>0</v>
      </c>
      <c r="H70" s="48">
        <v>3</v>
      </c>
      <c r="I70" s="7">
        <v>0</v>
      </c>
      <c r="J70" s="48">
        <v>544</v>
      </c>
      <c r="K70" s="7">
        <v>411</v>
      </c>
      <c r="L70" s="48">
        <f t="shared" si="1"/>
        <v>61</v>
      </c>
      <c r="M70" s="18">
        <f t="shared" si="0"/>
        <v>0.14841849148418493</v>
      </c>
      <c r="N70" s="49">
        <v>43136</v>
      </c>
      <c r="O70" s="13" t="s">
        <v>170</v>
      </c>
      <c r="P70" s="13" t="s">
        <v>29</v>
      </c>
      <c r="Q70" s="63" t="s">
        <v>285</v>
      </c>
      <c r="R70" s="13" t="s">
        <v>210</v>
      </c>
      <c r="S70" s="13" t="s">
        <v>210</v>
      </c>
      <c r="T70" s="64" t="s">
        <v>290</v>
      </c>
    </row>
    <row r="71" spans="1:20" ht="13" x14ac:dyDescent="0.6">
      <c r="A71" s="7">
        <v>70</v>
      </c>
      <c r="B71" s="47" t="s">
        <v>334</v>
      </c>
      <c r="C71" s="13" t="s">
        <v>335</v>
      </c>
      <c r="D71" s="48">
        <v>50</v>
      </c>
      <c r="E71" s="7">
        <v>1</v>
      </c>
      <c r="F71" s="48" t="s">
        <v>207</v>
      </c>
      <c r="G71" s="7">
        <v>2</v>
      </c>
      <c r="H71" s="48">
        <v>2</v>
      </c>
      <c r="I71" s="7">
        <v>0</v>
      </c>
      <c r="J71" s="48">
        <v>454</v>
      </c>
      <c r="K71" s="7">
        <v>295</v>
      </c>
      <c r="L71" s="48">
        <f t="shared" si="1"/>
        <v>55</v>
      </c>
      <c r="M71" s="18">
        <f t="shared" si="0"/>
        <v>0.1864406779661017</v>
      </c>
      <c r="N71" s="49">
        <v>43348</v>
      </c>
      <c r="O71" s="13" t="s">
        <v>170</v>
      </c>
      <c r="P71" s="13" t="s">
        <v>71</v>
      </c>
      <c r="Q71" s="63" t="s">
        <v>285</v>
      </c>
      <c r="R71" s="13" t="s">
        <v>210</v>
      </c>
      <c r="S71" s="13" t="s">
        <v>210</v>
      </c>
      <c r="T71" s="64" t="s">
        <v>290</v>
      </c>
    </row>
    <row r="72" spans="1:20" ht="13" x14ac:dyDescent="0.6">
      <c r="A72" s="7">
        <v>71</v>
      </c>
      <c r="B72" s="52">
        <v>43105</v>
      </c>
      <c r="C72" s="13" t="s">
        <v>336</v>
      </c>
      <c r="D72" s="48">
        <v>89</v>
      </c>
      <c r="E72" s="7">
        <v>0</v>
      </c>
      <c r="F72" s="48" t="s">
        <v>207</v>
      </c>
      <c r="G72" s="7">
        <v>2</v>
      </c>
      <c r="H72" s="48">
        <v>3</v>
      </c>
      <c r="I72" s="7">
        <v>1</v>
      </c>
      <c r="J72" s="48">
        <v>546</v>
      </c>
      <c r="K72" s="7">
        <v>444</v>
      </c>
      <c r="L72" s="48">
        <f t="shared" si="1"/>
        <v>95</v>
      </c>
      <c r="M72" s="18">
        <f t="shared" si="0"/>
        <v>0.21396396396396397</v>
      </c>
      <c r="N72" s="49">
        <v>43348</v>
      </c>
      <c r="O72" s="13" t="s">
        <v>170</v>
      </c>
      <c r="P72" s="13" t="s">
        <v>71</v>
      </c>
      <c r="Q72" s="63" t="s">
        <v>285</v>
      </c>
      <c r="R72" s="13" t="s">
        <v>210</v>
      </c>
      <c r="S72" s="13" t="s">
        <v>210</v>
      </c>
      <c r="T72" s="64" t="s">
        <v>290</v>
      </c>
    </row>
    <row r="73" spans="1:20" ht="13" x14ac:dyDescent="0.6">
      <c r="A73" s="7">
        <v>72</v>
      </c>
      <c r="B73" s="52">
        <v>43195</v>
      </c>
      <c r="C73" s="13" t="s">
        <v>337</v>
      </c>
      <c r="D73" s="48">
        <v>42</v>
      </c>
      <c r="E73" s="7">
        <v>0</v>
      </c>
      <c r="F73" s="48" t="s">
        <v>207</v>
      </c>
      <c r="G73" s="7">
        <v>1</v>
      </c>
      <c r="H73" s="48">
        <v>0</v>
      </c>
      <c r="I73" s="7">
        <v>0</v>
      </c>
      <c r="J73" s="48">
        <v>392</v>
      </c>
      <c r="K73" s="7">
        <v>296</v>
      </c>
      <c r="L73" s="48">
        <f t="shared" si="1"/>
        <v>43</v>
      </c>
      <c r="M73" s="18">
        <f t="shared" si="0"/>
        <v>0.14527027027027026</v>
      </c>
      <c r="N73" s="7" t="s">
        <v>73</v>
      </c>
      <c r="O73" s="13" t="s">
        <v>170</v>
      </c>
      <c r="P73" s="13" t="s">
        <v>71</v>
      </c>
      <c r="Q73" s="63" t="s">
        <v>285</v>
      </c>
      <c r="R73" s="13" t="s">
        <v>210</v>
      </c>
      <c r="S73" s="13" t="s">
        <v>210</v>
      </c>
      <c r="T73" s="64" t="s">
        <v>290</v>
      </c>
    </row>
    <row r="74" spans="1:20" ht="13" x14ac:dyDescent="0.6">
      <c r="A74" s="7">
        <v>73</v>
      </c>
      <c r="B74" s="52">
        <v>43317</v>
      </c>
      <c r="C74" s="13" t="s">
        <v>338</v>
      </c>
      <c r="D74" s="48">
        <v>78</v>
      </c>
      <c r="E74" s="7">
        <v>1</v>
      </c>
      <c r="F74" s="48" t="s">
        <v>207</v>
      </c>
      <c r="G74" s="7">
        <v>2</v>
      </c>
      <c r="H74" s="48">
        <v>5</v>
      </c>
      <c r="I74" s="7">
        <v>1</v>
      </c>
      <c r="J74" s="48">
        <v>470</v>
      </c>
      <c r="K74" s="7">
        <v>404</v>
      </c>
      <c r="L74" s="48">
        <f t="shared" si="1"/>
        <v>87</v>
      </c>
      <c r="M74" s="18">
        <f t="shared" si="0"/>
        <v>0.21534653465346534</v>
      </c>
      <c r="N74" s="7" t="s">
        <v>73</v>
      </c>
      <c r="O74" s="13" t="s">
        <v>170</v>
      </c>
      <c r="P74" s="13" t="s">
        <v>71</v>
      </c>
      <c r="Q74" s="63" t="s">
        <v>285</v>
      </c>
      <c r="R74" s="13" t="s">
        <v>210</v>
      </c>
      <c r="S74" s="13" t="s">
        <v>210</v>
      </c>
      <c r="T74" s="64" t="s">
        <v>290</v>
      </c>
    </row>
    <row r="75" spans="1:20" ht="13" x14ac:dyDescent="0.6">
      <c r="A75" s="7">
        <v>74</v>
      </c>
      <c r="B75" s="52">
        <v>43348</v>
      </c>
      <c r="C75" s="13" t="s">
        <v>339</v>
      </c>
      <c r="D75" s="48">
        <v>57</v>
      </c>
      <c r="E75" s="7">
        <v>0</v>
      </c>
      <c r="F75" s="48" t="s">
        <v>207</v>
      </c>
      <c r="G75" s="7">
        <v>2</v>
      </c>
      <c r="H75" s="48">
        <v>4</v>
      </c>
      <c r="I75" s="7">
        <v>0</v>
      </c>
      <c r="J75" s="48">
        <v>515</v>
      </c>
      <c r="K75" s="7">
        <v>408</v>
      </c>
      <c r="L75" s="48">
        <f t="shared" si="1"/>
        <v>63</v>
      </c>
      <c r="M75" s="18">
        <f t="shared" si="0"/>
        <v>0.15441176470588236</v>
      </c>
      <c r="N75" s="7" t="s">
        <v>75</v>
      </c>
      <c r="O75" s="13" t="s">
        <v>340</v>
      </c>
      <c r="P75" s="13" t="s">
        <v>71</v>
      </c>
      <c r="Q75" s="55"/>
      <c r="R75" s="13" t="s">
        <v>210</v>
      </c>
      <c r="S75" s="13" t="s">
        <v>210</v>
      </c>
      <c r="T75" s="51" t="s">
        <v>211</v>
      </c>
    </row>
    <row r="76" spans="1:20" ht="13" x14ac:dyDescent="0.6">
      <c r="A76" s="7">
        <v>75</v>
      </c>
      <c r="B76" s="52">
        <v>43409</v>
      </c>
      <c r="C76" s="13" t="s">
        <v>341</v>
      </c>
      <c r="D76" s="48">
        <v>36</v>
      </c>
      <c r="E76" s="7">
        <v>0</v>
      </c>
      <c r="F76" s="48" t="s">
        <v>207</v>
      </c>
      <c r="G76" s="7">
        <v>0</v>
      </c>
      <c r="H76" s="48">
        <v>2</v>
      </c>
      <c r="I76" s="7">
        <v>0</v>
      </c>
      <c r="J76" s="48">
        <v>324</v>
      </c>
      <c r="K76" s="7">
        <v>247</v>
      </c>
      <c r="L76" s="48">
        <f t="shared" si="1"/>
        <v>38</v>
      </c>
      <c r="M76" s="18">
        <f t="shared" si="0"/>
        <v>0.15384615384615385</v>
      </c>
      <c r="N76" s="7" t="s">
        <v>75</v>
      </c>
      <c r="O76" s="13" t="s">
        <v>340</v>
      </c>
      <c r="P76" s="13" t="s">
        <v>71</v>
      </c>
      <c r="Q76" s="55"/>
      <c r="R76" s="13" t="s">
        <v>210</v>
      </c>
      <c r="S76" s="13" t="s">
        <v>210</v>
      </c>
      <c r="T76" s="13" t="s">
        <v>311</v>
      </c>
    </row>
    <row r="77" spans="1:20" ht="13" x14ac:dyDescent="0.6">
      <c r="A77" s="7">
        <v>76</v>
      </c>
      <c r="B77" s="66">
        <v>43439</v>
      </c>
      <c r="C77" s="13" t="s">
        <v>342</v>
      </c>
      <c r="D77" s="48">
        <v>16</v>
      </c>
      <c r="E77" s="7">
        <v>1</v>
      </c>
      <c r="F77" s="48" t="s">
        <v>207</v>
      </c>
      <c r="G77" s="7">
        <v>0</v>
      </c>
      <c r="H77" s="48">
        <v>2</v>
      </c>
      <c r="I77" s="7">
        <v>0</v>
      </c>
      <c r="J77" s="48">
        <v>288</v>
      </c>
      <c r="K77" s="7">
        <v>233</v>
      </c>
      <c r="L77" s="48">
        <f t="shared" si="1"/>
        <v>19</v>
      </c>
      <c r="M77" s="18">
        <f t="shared" si="0"/>
        <v>8.15450643776824E-2</v>
      </c>
      <c r="N77" s="7" t="s">
        <v>75</v>
      </c>
      <c r="O77" s="13" t="s">
        <v>340</v>
      </c>
      <c r="P77" s="13" t="s">
        <v>71</v>
      </c>
      <c r="Q77" s="55"/>
      <c r="R77" s="13" t="s">
        <v>221</v>
      </c>
      <c r="S77" s="13" t="s">
        <v>210</v>
      </c>
      <c r="T77" s="51" t="s">
        <v>211</v>
      </c>
    </row>
    <row r="78" spans="1:20" ht="13" x14ac:dyDescent="0.6">
      <c r="A78" s="7">
        <v>77</v>
      </c>
      <c r="B78" s="47" t="s">
        <v>343</v>
      </c>
      <c r="C78" s="13" t="s">
        <v>344</v>
      </c>
      <c r="D78" s="48">
        <v>27</v>
      </c>
      <c r="E78" s="7">
        <v>1</v>
      </c>
      <c r="F78" s="48" t="s">
        <v>207</v>
      </c>
      <c r="G78" s="7">
        <v>2</v>
      </c>
      <c r="H78" s="48">
        <v>7</v>
      </c>
      <c r="I78" s="7">
        <v>1</v>
      </c>
      <c r="J78" s="48">
        <v>365</v>
      </c>
      <c r="K78" s="7">
        <v>287</v>
      </c>
      <c r="L78" s="48">
        <f t="shared" si="1"/>
        <v>38</v>
      </c>
      <c r="M78" s="18">
        <f t="shared" si="0"/>
        <v>0.13240418118466898</v>
      </c>
      <c r="N78" s="7" t="s">
        <v>345</v>
      </c>
      <c r="O78" s="13" t="s">
        <v>170</v>
      </c>
      <c r="P78" s="13" t="s">
        <v>71</v>
      </c>
      <c r="Q78" s="55"/>
      <c r="R78" s="13" t="s">
        <v>210</v>
      </c>
      <c r="S78" s="13" t="s">
        <v>210</v>
      </c>
      <c r="T78" s="51" t="s">
        <v>211</v>
      </c>
    </row>
    <row r="79" spans="1:20" ht="13" x14ac:dyDescent="0.6">
      <c r="A79" s="67">
        <v>78</v>
      </c>
      <c r="B79" s="68" t="s">
        <v>346</v>
      </c>
      <c r="C79" s="69" t="s">
        <v>347</v>
      </c>
      <c r="D79" s="67">
        <v>44</v>
      </c>
      <c r="E79" s="67">
        <v>0</v>
      </c>
      <c r="F79" s="67" t="s">
        <v>207</v>
      </c>
      <c r="G79" s="67">
        <v>0</v>
      </c>
      <c r="H79" s="67">
        <v>2</v>
      </c>
      <c r="I79" s="67">
        <v>0</v>
      </c>
      <c r="J79" s="67">
        <v>431</v>
      </c>
      <c r="K79" s="67">
        <v>344</v>
      </c>
      <c r="L79" s="67">
        <f t="shared" si="1"/>
        <v>46</v>
      </c>
      <c r="M79" s="31">
        <f t="shared" si="0"/>
        <v>0.13372093023255813</v>
      </c>
      <c r="N79" s="67" t="s">
        <v>345</v>
      </c>
      <c r="O79" s="69" t="s">
        <v>170</v>
      </c>
      <c r="P79" s="69" t="s">
        <v>71</v>
      </c>
      <c r="Q79" s="70"/>
      <c r="R79" s="69" t="s">
        <v>210</v>
      </c>
      <c r="S79" s="69" t="s">
        <v>210</v>
      </c>
      <c r="T79" s="64" t="s">
        <v>222</v>
      </c>
    </row>
    <row r="80" spans="1:20" ht="13" x14ac:dyDescent="0.6">
      <c r="A80" s="30">
        <v>79</v>
      </c>
      <c r="B80" s="71" t="s">
        <v>348</v>
      </c>
      <c r="C80" s="64" t="s">
        <v>349</v>
      </c>
      <c r="D80" s="72">
        <v>62</v>
      </c>
      <c r="E80" s="30">
        <v>6</v>
      </c>
      <c r="F80" s="72" t="s">
        <v>207</v>
      </c>
      <c r="G80" s="30">
        <v>3</v>
      </c>
      <c r="H80" s="72">
        <v>3</v>
      </c>
      <c r="I80" s="30">
        <v>0</v>
      </c>
      <c r="J80" s="72">
        <v>538</v>
      </c>
      <c r="K80" s="30">
        <v>330</v>
      </c>
      <c r="L80" s="72">
        <f t="shared" si="1"/>
        <v>74</v>
      </c>
      <c r="M80" s="31">
        <f t="shared" si="0"/>
        <v>0.22424242424242424</v>
      </c>
      <c r="N80" s="73">
        <v>43257</v>
      </c>
      <c r="O80" s="64" t="s">
        <v>170</v>
      </c>
      <c r="P80" s="74" t="s">
        <v>71</v>
      </c>
      <c r="Q80" s="75" t="s">
        <v>350</v>
      </c>
      <c r="R80" s="64" t="s">
        <v>221</v>
      </c>
      <c r="S80" s="64" t="s">
        <v>210</v>
      </c>
      <c r="T80" s="64" t="s">
        <v>290</v>
      </c>
    </row>
    <row r="81" spans="1:20" ht="13" x14ac:dyDescent="0.6">
      <c r="A81" s="30">
        <v>80</v>
      </c>
      <c r="B81" s="71" t="s">
        <v>351</v>
      </c>
      <c r="C81" s="64" t="s">
        <v>352</v>
      </c>
      <c r="D81" s="72">
        <v>26</v>
      </c>
      <c r="E81" s="30">
        <v>2</v>
      </c>
      <c r="F81" s="72" t="s">
        <v>207</v>
      </c>
      <c r="G81" s="30">
        <v>1</v>
      </c>
      <c r="H81" s="72">
        <v>1</v>
      </c>
      <c r="I81" s="30">
        <v>0</v>
      </c>
      <c r="J81" s="72">
        <v>427</v>
      </c>
      <c r="K81" s="30">
        <v>313</v>
      </c>
      <c r="L81" s="72">
        <f t="shared" si="1"/>
        <v>30</v>
      </c>
      <c r="M81" s="31">
        <f t="shared" si="0"/>
        <v>9.5846645367412137E-2</v>
      </c>
      <c r="N81" s="76">
        <v>43257</v>
      </c>
      <c r="O81" s="64" t="s">
        <v>170</v>
      </c>
      <c r="P81" s="74" t="s">
        <v>71</v>
      </c>
      <c r="Q81" s="75" t="s">
        <v>350</v>
      </c>
      <c r="R81" s="64" t="s">
        <v>221</v>
      </c>
      <c r="S81" s="64" t="s">
        <v>210</v>
      </c>
      <c r="T81" s="64" t="s">
        <v>290</v>
      </c>
    </row>
    <row r="82" spans="1:20" ht="13" x14ac:dyDescent="0.6">
      <c r="A82" s="30">
        <v>81</v>
      </c>
      <c r="B82" s="71" t="s">
        <v>345</v>
      </c>
      <c r="C82" s="64" t="s">
        <v>353</v>
      </c>
      <c r="D82" s="72">
        <v>44</v>
      </c>
      <c r="E82" s="30">
        <v>0</v>
      </c>
      <c r="F82" s="72" t="s">
        <v>207</v>
      </c>
      <c r="G82" s="30">
        <v>0</v>
      </c>
      <c r="H82" s="72">
        <v>1</v>
      </c>
      <c r="I82" s="30">
        <v>1</v>
      </c>
      <c r="J82" s="72">
        <v>462</v>
      </c>
      <c r="K82" s="30">
        <v>346</v>
      </c>
      <c r="L82" s="72">
        <f t="shared" si="1"/>
        <v>46</v>
      </c>
      <c r="M82" s="31">
        <f t="shared" si="0"/>
        <v>0.13294797687861271</v>
      </c>
      <c r="N82" s="76">
        <v>43257</v>
      </c>
      <c r="O82" s="64" t="s">
        <v>170</v>
      </c>
      <c r="P82" s="74" t="s">
        <v>71</v>
      </c>
      <c r="Q82" s="77"/>
      <c r="R82" s="64" t="s">
        <v>221</v>
      </c>
      <c r="S82" s="64" t="s">
        <v>210</v>
      </c>
      <c r="T82" s="54" t="s">
        <v>222</v>
      </c>
    </row>
    <row r="83" spans="1:20" ht="13" x14ac:dyDescent="0.6">
      <c r="A83" s="30">
        <v>82</v>
      </c>
      <c r="B83" s="71" t="s">
        <v>77</v>
      </c>
      <c r="C83" s="64" t="s">
        <v>354</v>
      </c>
      <c r="D83" s="72">
        <v>49</v>
      </c>
      <c r="E83" s="30">
        <v>7</v>
      </c>
      <c r="F83" s="72" t="s">
        <v>207</v>
      </c>
      <c r="G83" s="30">
        <v>2</v>
      </c>
      <c r="H83" s="72">
        <v>3</v>
      </c>
      <c r="I83" s="30">
        <v>0</v>
      </c>
      <c r="J83" s="72">
        <v>486</v>
      </c>
      <c r="K83" s="30">
        <v>346</v>
      </c>
      <c r="L83" s="72">
        <f t="shared" si="1"/>
        <v>61</v>
      </c>
      <c r="M83" s="31">
        <f t="shared" si="0"/>
        <v>0.17630057803468208</v>
      </c>
      <c r="N83" s="76">
        <v>43257</v>
      </c>
      <c r="O83" s="64" t="s">
        <v>170</v>
      </c>
      <c r="P83" s="74" t="s">
        <v>71</v>
      </c>
      <c r="Q83" s="75" t="s">
        <v>350</v>
      </c>
      <c r="R83" s="64" t="s">
        <v>221</v>
      </c>
      <c r="S83" s="64" t="s">
        <v>210</v>
      </c>
      <c r="T83" s="64" t="s">
        <v>290</v>
      </c>
    </row>
    <row r="84" spans="1:20" ht="13" x14ac:dyDescent="0.6">
      <c r="A84" s="30">
        <v>83</v>
      </c>
      <c r="B84" s="71" t="s">
        <v>355</v>
      </c>
      <c r="C84" s="64" t="s">
        <v>356</v>
      </c>
      <c r="D84" s="72">
        <v>56</v>
      </c>
      <c r="E84" s="30">
        <v>0</v>
      </c>
      <c r="F84" s="72" t="s">
        <v>207</v>
      </c>
      <c r="G84" s="30">
        <v>0</v>
      </c>
      <c r="H84" s="72">
        <v>1</v>
      </c>
      <c r="I84" s="30">
        <v>0</v>
      </c>
      <c r="J84" s="72">
        <v>525</v>
      </c>
      <c r="K84" s="30">
        <v>353</v>
      </c>
      <c r="L84" s="72">
        <f t="shared" si="1"/>
        <v>57</v>
      </c>
      <c r="M84" s="31">
        <f t="shared" si="0"/>
        <v>0.16147308781869688</v>
      </c>
      <c r="N84" s="76">
        <v>43257</v>
      </c>
      <c r="O84" s="64" t="s">
        <v>170</v>
      </c>
      <c r="P84" s="74" t="s">
        <v>71</v>
      </c>
      <c r="Q84" s="77"/>
      <c r="R84" s="64" t="s">
        <v>210</v>
      </c>
      <c r="S84" s="64" t="s">
        <v>221</v>
      </c>
      <c r="T84" s="54" t="s">
        <v>222</v>
      </c>
    </row>
    <row r="85" spans="1:20" ht="13" x14ac:dyDescent="0.6">
      <c r="A85" s="30">
        <v>84</v>
      </c>
      <c r="B85" s="78">
        <v>43137</v>
      </c>
      <c r="C85" s="64" t="s">
        <v>357</v>
      </c>
      <c r="D85" s="72">
        <v>48</v>
      </c>
      <c r="E85" s="30">
        <v>2</v>
      </c>
      <c r="F85" s="72" t="s">
        <v>207</v>
      </c>
      <c r="G85" s="30">
        <v>1</v>
      </c>
      <c r="H85" s="72">
        <v>6</v>
      </c>
      <c r="I85" s="30">
        <v>0</v>
      </c>
      <c r="J85" s="72">
        <v>487</v>
      </c>
      <c r="K85" s="30">
        <v>321</v>
      </c>
      <c r="L85" s="72">
        <f t="shared" si="1"/>
        <v>57</v>
      </c>
      <c r="M85" s="31">
        <f t="shared" si="0"/>
        <v>0.17757009345794392</v>
      </c>
      <c r="N85" s="76">
        <v>43257</v>
      </c>
      <c r="O85" s="64" t="s">
        <v>170</v>
      </c>
      <c r="P85" s="74" t="s">
        <v>71</v>
      </c>
      <c r="Q85" s="75" t="s">
        <v>350</v>
      </c>
      <c r="R85" s="64" t="s">
        <v>221</v>
      </c>
      <c r="S85" s="64" t="s">
        <v>210</v>
      </c>
      <c r="T85" s="64" t="s">
        <v>290</v>
      </c>
    </row>
    <row r="86" spans="1:20" ht="13" x14ac:dyDescent="0.6">
      <c r="A86" s="30">
        <v>85</v>
      </c>
      <c r="B86" s="78">
        <v>43226</v>
      </c>
      <c r="C86" s="64" t="s">
        <v>358</v>
      </c>
      <c r="D86" s="72">
        <v>37</v>
      </c>
      <c r="E86" s="30">
        <v>0</v>
      </c>
      <c r="F86" s="72" t="s">
        <v>207</v>
      </c>
      <c r="G86" s="30">
        <v>1</v>
      </c>
      <c r="H86" s="72">
        <v>1</v>
      </c>
      <c r="I86" s="30">
        <v>0</v>
      </c>
      <c r="J86" s="72">
        <v>393</v>
      </c>
      <c r="K86" s="30">
        <v>301</v>
      </c>
      <c r="L86" s="72">
        <f t="shared" si="1"/>
        <v>39</v>
      </c>
      <c r="M86" s="31">
        <f t="shared" si="0"/>
        <v>0.12956810631229235</v>
      </c>
      <c r="N86" s="76">
        <v>43257</v>
      </c>
      <c r="O86" s="64" t="s">
        <v>170</v>
      </c>
      <c r="P86" s="74" t="s">
        <v>71</v>
      </c>
      <c r="Q86" s="77"/>
      <c r="R86" s="64" t="s">
        <v>221</v>
      </c>
      <c r="S86" s="64" t="s">
        <v>210</v>
      </c>
      <c r="T86" s="64" t="s">
        <v>311</v>
      </c>
    </row>
    <row r="87" spans="1:20" ht="13" x14ac:dyDescent="0.6">
      <c r="A87" s="30">
        <v>86</v>
      </c>
      <c r="B87" s="78">
        <v>43257</v>
      </c>
      <c r="C87" s="64" t="s">
        <v>359</v>
      </c>
      <c r="D87" s="72">
        <v>58</v>
      </c>
      <c r="E87" s="30">
        <v>4</v>
      </c>
      <c r="F87" s="72" t="s">
        <v>207</v>
      </c>
      <c r="G87" s="30">
        <v>5</v>
      </c>
      <c r="H87" s="72">
        <v>3</v>
      </c>
      <c r="I87" s="30">
        <v>1</v>
      </c>
      <c r="J87" s="72">
        <v>525</v>
      </c>
      <c r="K87" s="30">
        <v>379</v>
      </c>
      <c r="L87" s="72">
        <f t="shared" si="1"/>
        <v>71</v>
      </c>
      <c r="M87" s="31">
        <f t="shared" si="0"/>
        <v>0.18733509234828497</v>
      </c>
      <c r="N87" s="30" t="s">
        <v>80</v>
      </c>
      <c r="O87" s="64" t="s">
        <v>170</v>
      </c>
      <c r="P87" s="74" t="s">
        <v>71</v>
      </c>
      <c r="Q87" s="75" t="s">
        <v>350</v>
      </c>
      <c r="R87" s="64" t="s">
        <v>221</v>
      </c>
      <c r="S87" s="64" t="s">
        <v>210</v>
      </c>
      <c r="T87" s="64" t="s">
        <v>290</v>
      </c>
    </row>
    <row r="88" spans="1:20" ht="13" x14ac:dyDescent="0.6">
      <c r="A88" s="30">
        <v>87</v>
      </c>
      <c r="B88" s="78">
        <v>43287</v>
      </c>
      <c r="C88" s="64" t="s">
        <v>360</v>
      </c>
      <c r="D88" s="72">
        <v>75</v>
      </c>
      <c r="E88" s="30">
        <v>0</v>
      </c>
      <c r="F88" s="72" t="s">
        <v>207</v>
      </c>
      <c r="G88" s="30">
        <v>2</v>
      </c>
      <c r="H88" s="72">
        <v>12</v>
      </c>
      <c r="I88" s="30">
        <v>2</v>
      </c>
      <c r="J88" s="72">
        <v>672</v>
      </c>
      <c r="K88" s="30">
        <v>526</v>
      </c>
      <c r="L88" s="72">
        <f t="shared" si="1"/>
        <v>91</v>
      </c>
      <c r="M88" s="31">
        <f t="shared" si="0"/>
        <v>0.17300380228136883</v>
      </c>
      <c r="N88" s="30" t="s">
        <v>82</v>
      </c>
      <c r="O88" s="64" t="s">
        <v>170</v>
      </c>
      <c r="P88" s="74" t="s">
        <v>71</v>
      </c>
      <c r="Q88" s="77"/>
      <c r="R88" s="64" t="s">
        <v>210</v>
      </c>
      <c r="S88" s="64" t="s">
        <v>210</v>
      </c>
      <c r="T88" s="54" t="s">
        <v>211</v>
      </c>
    </row>
    <row r="89" spans="1:20" ht="13" x14ac:dyDescent="0.6">
      <c r="A89" s="30">
        <v>88</v>
      </c>
      <c r="B89" s="78">
        <v>43318</v>
      </c>
      <c r="C89" s="64" t="s">
        <v>361</v>
      </c>
      <c r="D89" s="72">
        <v>116</v>
      </c>
      <c r="E89" s="30">
        <v>6</v>
      </c>
      <c r="F89" s="72" t="s">
        <v>207</v>
      </c>
      <c r="G89" s="30">
        <v>4</v>
      </c>
      <c r="H89" s="72">
        <v>8</v>
      </c>
      <c r="I89" s="30">
        <v>3</v>
      </c>
      <c r="J89" s="72">
        <v>874</v>
      </c>
      <c r="K89" s="30">
        <v>716</v>
      </c>
      <c r="L89" s="72">
        <f t="shared" si="1"/>
        <v>137</v>
      </c>
      <c r="M89" s="31">
        <f t="shared" si="0"/>
        <v>0.19134078212290503</v>
      </c>
      <c r="N89" s="79" t="s">
        <v>82</v>
      </c>
      <c r="O89" s="64" t="s">
        <v>170</v>
      </c>
      <c r="P89" s="74" t="s">
        <v>71</v>
      </c>
      <c r="Q89" s="77"/>
      <c r="R89" s="64" t="s">
        <v>221</v>
      </c>
      <c r="S89" s="64" t="s">
        <v>210</v>
      </c>
      <c r="T89" s="64" t="s">
        <v>290</v>
      </c>
    </row>
    <row r="90" spans="1:20" ht="13" x14ac:dyDescent="0.6">
      <c r="A90" s="30">
        <v>89</v>
      </c>
      <c r="B90" s="80">
        <v>43349</v>
      </c>
      <c r="C90" s="77" t="s">
        <v>362</v>
      </c>
      <c r="D90" s="72">
        <v>50</v>
      </c>
      <c r="E90" s="30">
        <v>1</v>
      </c>
      <c r="F90" s="72" t="s">
        <v>207</v>
      </c>
      <c r="G90" s="30">
        <v>3</v>
      </c>
      <c r="H90" s="72">
        <v>12</v>
      </c>
      <c r="I90" s="30">
        <v>2</v>
      </c>
      <c r="J90" s="72">
        <v>584</v>
      </c>
      <c r="K90" s="30">
        <v>417</v>
      </c>
      <c r="L90" s="72">
        <f t="shared" si="1"/>
        <v>68</v>
      </c>
      <c r="M90" s="31">
        <f t="shared" si="0"/>
        <v>0.16306954436450841</v>
      </c>
      <c r="N90" s="79" t="s">
        <v>82</v>
      </c>
      <c r="O90" s="64" t="s">
        <v>170</v>
      </c>
      <c r="P90" s="74" t="s">
        <v>71</v>
      </c>
      <c r="Q90" s="75" t="s">
        <v>350</v>
      </c>
      <c r="R90" s="64" t="s">
        <v>221</v>
      </c>
      <c r="S90" s="64" t="s">
        <v>210</v>
      </c>
      <c r="T90" s="64" t="s">
        <v>290</v>
      </c>
    </row>
    <row r="91" spans="1:20" ht="13" x14ac:dyDescent="0.6">
      <c r="A91" s="30">
        <v>90</v>
      </c>
      <c r="B91" s="78">
        <v>43410</v>
      </c>
      <c r="C91" s="64" t="s">
        <v>363</v>
      </c>
      <c r="D91" s="72">
        <v>38</v>
      </c>
      <c r="E91" s="30">
        <v>3</v>
      </c>
      <c r="F91" s="72" t="s">
        <v>207</v>
      </c>
      <c r="G91" s="30">
        <v>3</v>
      </c>
      <c r="H91" s="72">
        <v>6</v>
      </c>
      <c r="I91" s="30">
        <v>1</v>
      </c>
      <c r="J91" s="72">
        <v>458</v>
      </c>
      <c r="K91" s="30">
        <v>340</v>
      </c>
      <c r="L91" s="72">
        <f t="shared" si="1"/>
        <v>51</v>
      </c>
      <c r="M91" s="31">
        <f t="shared" si="0"/>
        <v>0.15</v>
      </c>
      <c r="N91" s="30" t="s">
        <v>82</v>
      </c>
      <c r="O91" s="64" t="s">
        <v>170</v>
      </c>
      <c r="P91" s="74" t="s">
        <v>71</v>
      </c>
      <c r="Q91" s="77"/>
      <c r="R91" s="64" t="s">
        <v>221</v>
      </c>
      <c r="S91" s="64" t="s">
        <v>210</v>
      </c>
      <c r="T91" s="64" t="s">
        <v>234</v>
      </c>
    </row>
    <row r="92" spans="1:20" ht="13" x14ac:dyDescent="0.6">
      <c r="A92" s="30">
        <v>91</v>
      </c>
      <c r="B92" s="71" t="s">
        <v>80</v>
      </c>
      <c r="C92" s="64" t="s">
        <v>364</v>
      </c>
      <c r="D92" s="72">
        <v>30</v>
      </c>
      <c r="E92" s="30">
        <v>1</v>
      </c>
      <c r="F92" s="72" t="s">
        <v>207</v>
      </c>
      <c r="G92" s="30">
        <v>0</v>
      </c>
      <c r="H92" s="72">
        <v>0</v>
      </c>
      <c r="I92" s="30">
        <v>0</v>
      </c>
      <c r="J92" s="72">
        <v>411</v>
      </c>
      <c r="K92" s="30">
        <v>312</v>
      </c>
      <c r="L92" s="72">
        <f t="shared" si="1"/>
        <v>31</v>
      </c>
      <c r="M92" s="31">
        <f t="shared" si="0"/>
        <v>9.9358974358974353E-2</v>
      </c>
      <c r="N92" s="30" t="s">
        <v>82</v>
      </c>
      <c r="O92" s="64" t="s">
        <v>170</v>
      </c>
      <c r="P92" s="74" t="s">
        <v>71</v>
      </c>
      <c r="Q92" s="77"/>
      <c r="R92" s="64" t="s">
        <v>221</v>
      </c>
      <c r="S92" s="64" t="s">
        <v>210</v>
      </c>
      <c r="T92" s="64" t="s">
        <v>311</v>
      </c>
    </row>
    <row r="93" spans="1:20" ht="13" x14ac:dyDescent="0.6">
      <c r="A93" s="30">
        <v>92</v>
      </c>
      <c r="B93" s="71" t="s">
        <v>365</v>
      </c>
      <c r="C93" s="64" t="s">
        <v>366</v>
      </c>
      <c r="D93" s="72">
        <v>47</v>
      </c>
      <c r="E93" s="30">
        <v>1</v>
      </c>
      <c r="F93" s="72" t="s">
        <v>207</v>
      </c>
      <c r="G93" s="30">
        <v>3</v>
      </c>
      <c r="H93" s="72">
        <v>2</v>
      </c>
      <c r="I93" s="30">
        <v>0</v>
      </c>
      <c r="J93" s="72">
        <v>512</v>
      </c>
      <c r="K93" s="30">
        <v>366</v>
      </c>
      <c r="L93" s="72">
        <f t="shared" si="1"/>
        <v>53</v>
      </c>
      <c r="M93" s="31">
        <f t="shared" si="0"/>
        <v>0.1448087431693989</v>
      </c>
      <c r="N93" s="79" t="s">
        <v>84</v>
      </c>
      <c r="O93" s="64" t="s">
        <v>170</v>
      </c>
      <c r="P93" s="74" t="s">
        <v>71</v>
      </c>
      <c r="Q93" s="75" t="s">
        <v>350</v>
      </c>
      <c r="R93" s="64" t="s">
        <v>221</v>
      </c>
      <c r="S93" s="64" t="s">
        <v>210</v>
      </c>
      <c r="T93" s="64" t="s">
        <v>290</v>
      </c>
    </row>
    <row r="94" spans="1:20" ht="13" x14ac:dyDescent="0.6">
      <c r="A94" s="30">
        <v>93</v>
      </c>
      <c r="B94" s="71" t="s">
        <v>367</v>
      </c>
      <c r="C94" s="64" t="s">
        <v>368</v>
      </c>
      <c r="D94" s="72">
        <v>45</v>
      </c>
      <c r="E94" s="30">
        <v>0</v>
      </c>
      <c r="F94" s="72" t="s">
        <v>207</v>
      </c>
      <c r="G94" s="30">
        <v>1</v>
      </c>
      <c r="H94" s="72">
        <v>2</v>
      </c>
      <c r="I94" s="30">
        <v>0</v>
      </c>
      <c r="J94" s="72">
        <v>440</v>
      </c>
      <c r="K94" s="30">
        <v>628</v>
      </c>
      <c r="L94" s="72">
        <f t="shared" si="1"/>
        <v>48</v>
      </c>
      <c r="M94" s="31">
        <f t="shared" si="0"/>
        <v>7.6433121019108277E-2</v>
      </c>
      <c r="N94" s="76">
        <v>43197</v>
      </c>
      <c r="O94" s="64" t="s">
        <v>170</v>
      </c>
      <c r="P94" s="74" t="s">
        <v>71</v>
      </c>
      <c r="Q94" s="75" t="s">
        <v>350</v>
      </c>
      <c r="R94" s="64" t="s">
        <v>221</v>
      </c>
      <c r="S94" s="64" t="s">
        <v>210</v>
      </c>
      <c r="T94" s="64" t="s">
        <v>290</v>
      </c>
    </row>
    <row r="95" spans="1:20" ht="13" x14ac:dyDescent="0.6">
      <c r="A95" s="30">
        <v>94</v>
      </c>
      <c r="B95" s="71" t="s">
        <v>369</v>
      </c>
      <c r="C95" s="64" t="s">
        <v>370</v>
      </c>
      <c r="D95" s="72">
        <v>24</v>
      </c>
      <c r="E95" s="30">
        <v>0</v>
      </c>
      <c r="F95" s="72" t="s">
        <v>207</v>
      </c>
      <c r="G95" s="30">
        <v>2</v>
      </c>
      <c r="H95" s="72">
        <v>5</v>
      </c>
      <c r="I95" s="30">
        <v>0</v>
      </c>
      <c r="J95" s="72">
        <v>316</v>
      </c>
      <c r="K95" s="30">
        <v>401</v>
      </c>
      <c r="L95" s="72">
        <f t="shared" si="1"/>
        <v>31</v>
      </c>
      <c r="M95" s="31">
        <f t="shared" si="0"/>
        <v>7.7306733167082295E-2</v>
      </c>
      <c r="N95" s="76">
        <v>43197</v>
      </c>
      <c r="O95" s="64" t="s">
        <v>170</v>
      </c>
      <c r="P95" s="74" t="s">
        <v>71</v>
      </c>
      <c r="Q95" s="77"/>
      <c r="R95" s="64" t="s">
        <v>221</v>
      </c>
      <c r="S95" s="64" t="s">
        <v>210</v>
      </c>
      <c r="T95" s="64" t="s">
        <v>290</v>
      </c>
    </row>
    <row r="96" spans="1:20" ht="13" x14ac:dyDescent="0.6">
      <c r="A96" s="30">
        <v>95</v>
      </c>
      <c r="B96" s="71" t="s">
        <v>371</v>
      </c>
      <c r="C96" s="64" t="s">
        <v>372</v>
      </c>
      <c r="D96" s="72">
        <v>37</v>
      </c>
      <c r="E96" s="30">
        <v>2</v>
      </c>
      <c r="F96" s="72" t="s">
        <v>207</v>
      </c>
      <c r="G96" s="30">
        <v>2</v>
      </c>
      <c r="H96" s="72">
        <v>9</v>
      </c>
      <c r="I96" s="30">
        <v>0</v>
      </c>
      <c r="J96" s="72">
        <v>336</v>
      </c>
      <c r="K96" s="30">
        <v>435</v>
      </c>
      <c r="L96" s="72">
        <f t="shared" si="1"/>
        <v>50</v>
      </c>
      <c r="M96" s="31">
        <f t="shared" si="0"/>
        <v>0.11494252873563218</v>
      </c>
      <c r="N96" s="76">
        <v>43197</v>
      </c>
      <c r="O96" s="64" t="s">
        <v>170</v>
      </c>
      <c r="P96" s="74" t="s">
        <v>71</v>
      </c>
      <c r="Q96" s="77"/>
      <c r="R96" s="64" t="s">
        <v>221</v>
      </c>
      <c r="S96" s="64" t="s">
        <v>210</v>
      </c>
      <c r="T96" s="54" t="s">
        <v>211</v>
      </c>
    </row>
    <row r="97" spans="1:20" ht="13" x14ac:dyDescent="0.6">
      <c r="A97" s="30">
        <v>96</v>
      </c>
      <c r="B97" s="71" t="s">
        <v>82</v>
      </c>
      <c r="C97" s="64" t="s">
        <v>373</v>
      </c>
      <c r="D97" s="72">
        <v>32</v>
      </c>
      <c r="E97" s="30">
        <v>0</v>
      </c>
      <c r="F97" s="72" t="s">
        <v>207</v>
      </c>
      <c r="G97" s="30">
        <v>1</v>
      </c>
      <c r="H97" s="72">
        <v>2</v>
      </c>
      <c r="I97" s="30">
        <v>0</v>
      </c>
      <c r="J97" s="72">
        <v>347</v>
      </c>
      <c r="K97" s="30">
        <v>491</v>
      </c>
      <c r="L97" s="72">
        <f t="shared" si="1"/>
        <v>35</v>
      </c>
      <c r="M97" s="31">
        <f t="shared" si="0"/>
        <v>7.128309572301425E-2</v>
      </c>
      <c r="N97" s="76">
        <v>43197</v>
      </c>
      <c r="O97" s="64" t="s">
        <v>170</v>
      </c>
      <c r="P97" s="74" t="s">
        <v>71</v>
      </c>
      <c r="Q97" s="75" t="s">
        <v>350</v>
      </c>
      <c r="R97" s="64" t="s">
        <v>221</v>
      </c>
      <c r="S97" s="64" t="s">
        <v>210</v>
      </c>
      <c r="T97" s="64" t="s">
        <v>290</v>
      </c>
    </row>
    <row r="98" spans="1:20" ht="13" x14ac:dyDescent="0.6">
      <c r="A98" s="30">
        <v>97</v>
      </c>
      <c r="B98" s="81" t="s">
        <v>374</v>
      </c>
      <c r="C98" s="64" t="s">
        <v>375</v>
      </c>
      <c r="D98" s="72">
        <v>103</v>
      </c>
      <c r="E98" s="30">
        <v>1</v>
      </c>
      <c r="F98" s="72" t="s">
        <v>207</v>
      </c>
      <c r="G98" s="30">
        <v>7</v>
      </c>
      <c r="H98" s="72">
        <v>4</v>
      </c>
      <c r="I98" s="30">
        <v>1</v>
      </c>
      <c r="J98" s="72">
        <v>1024</v>
      </c>
      <c r="K98" s="30">
        <v>775</v>
      </c>
      <c r="L98" s="72">
        <f t="shared" si="1"/>
        <v>116</v>
      </c>
      <c r="M98" s="31">
        <f t="shared" si="0"/>
        <v>0.14967741935483872</v>
      </c>
      <c r="N98" s="76">
        <v>43197</v>
      </c>
      <c r="O98" s="64" t="s">
        <v>170</v>
      </c>
      <c r="P98" s="74" t="s">
        <v>71</v>
      </c>
      <c r="Q98" s="77"/>
      <c r="R98" s="64" t="s">
        <v>210</v>
      </c>
      <c r="S98" s="64" t="s">
        <v>221</v>
      </c>
      <c r="T98" s="54" t="s">
        <v>222</v>
      </c>
    </row>
    <row r="99" spans="1:20" ht="13" x14ac:dyDescent="0.6">
      <c r="A99" s="30">
        <v>98</v>
      </c>
      <c r="B99" s="71" t="s">
        <v>376</v>
      </c>
      <c r="C99" s="64" t="s">
        <v>377</v>
      </c>
      <c r="D99" s="72">
        <v>105</v>
      </c>
      <c r="E99" s="30">
        <v>3</v>
      </c>
      <c r="F99" s="72" t="s">
        <v>207</v>
      </c>
      <c r="G99" s="30">
        <v>3</v>
      </c>
      <c r="H99" s="72">
        <v>8</v>
      </c>
      <c r="I99" s="30">
        <v>2</v>
      </c>
      <c r="J99" s="72">
        <v>726</v>
      </c>
      <c r="K99" s="30">
        <v>555</v>
      </c>
      <c r="L99" s="72">
        <f t="shared" si="1"/>
        <v>121</v>
      </c>
      <c r="M99" s="31">
        <f t="shared" si="0"/>
        <v>0.21801801801801801</v>
      </c>
      <c r="N99" s="76">
        <v>43197</v>
      </c>
      <c r="O99" s="64" t="s">
        <v>170</v>
      </c>
      <c r="P99" s="74" t="s">
        <v>71</v>
      </c>
      <c r="Q99" s="77"/>
      <c r="R99" s="64" t="s">
        <v>221</v>
      </c>
      <c r="S99" s="64" t="s">
        <v>210</v>
      </c>
      <c r="T99" s="64" t="s">
        <v>378</v>
      </c>
    </row>
    <row r="100" spans="1:20" ht="13" x14ac:dyDescent="0.6">
      <c r="A100" s="30">
        <v>99</v>
      </c>
      <c r="B100" s="71" t="s">
        <v>376</v>
      </c>
      <c r="C100" s="64" t="s">
        <v>379</v>
      </c>
      <c r="D100" s="72">
        <v>56</v>
      </c>
      <c r="E100" s="30">
        <v>0</v>
      </c>
      <c r="F100" s="72" t="s">
        <v>207</v>
      </c>
      <c r="G100" s="30">
        <v>3</v>
      </c>
      <c r="H100" s="72">
        <v>7</v>
      </c>
      <c r="I100" s="30">
        <v>0</v>
      </c>
      <c r="J100" s="72">
        <v>604</v>
      </c>
      <c r="K100" s="30">
        <v>411</v>
      </c>
      <c r="L100" s="72">
        <f t="shared" si="1"/>
        <v>66</v>
      </c>
      <c r="M100" s="31">
        <f t="shared" si="0"/>
        <v>0.16058394160583941</v>
      </c>
      <c r="N100" s="76">
        <v>43197</v>
      </c>
      <c r="O100" s="64" t="s">
        <v>170</v>
      </c>
      <c r="P100" s="74" t="s">
        <v>71</v>
      </c>
      <c r="Q100" s="75" t="s">
        <v>350</v>
      </c>
      <c r="R100" s="64" t="s">
        <v>221</v>
      </c>
      <c r="S100" s="64" t="s">
        <v>210</v>
      </c>
      <c r="T100" s="64" t="s">
        <v>290</v>
      </c>
    </row>
    <row r="101" spans="1:20" ht="13" x14ac:dyDescent="0.6">
      <c r="A101" s="30">
        <v>100</v>
      </c>
      <c r="B101" s="81" t="s">
        <v>380</v>
      </c>
      <c r="C101" s="74" t="s">
        <v>381</v>
      </c>
      <c r="D101" s="72">
        <v>78</v>
      </c>
      <c r="E101" s="30">
        <v>0</v>
      </c>
      <c r="F101" s="72" t="s">
        <v>207</v>
      </c>
      <c r="G101" s="30">
        <v>2</v>
      </c>
      <c r="H101" s="72">
        <v>3</v>
      </c>
      <c r="I101" s="30">
        <v>0</v>
      </c>
      <c r="J101" s="72">
        <v>476</v>
      </c>
      <c r="K101" s="30">
        <v>368</v>
      </c>
      <c r="L101" s="72">
        <f t="shared" si="1"/>
        <v>83</v>
      </c>
      <c r="M101" s="31">
        <f t="shared" si="0"/>
        <v>0.22554347826086957</v>
      </c>
      <c r="N101" s="76">
        <v>43197</v>
      </c>
      <c r="O101" s="64" t="s">
        <v>170</v>
      </c>
      <c r="P101" s="74" t="s">
        <v>71</v>
      </c>
      <c r="Q101" s="77"/>
      <c r="R101" s="64" t="s">
        <v>210</v>
      </c>
      <c r="S101" s="64" t="s">
        <v>210</v>
      </c>
      <c r="T101" s="64" t="s">
        <v>290</v>
      </c>
    </row>
    <row r="102" spans="1:20" ht="13" x14ac:dyDescent="0.6">
      <c r="A102" s="30">
        <v>101</v>
      </c>
      <c r="B102" s="71" t="s">
        <v>84</v>
      </c>
      <c r="C102" s="64" t="s">
        <v>382</v>
      </c>
      <c r="D102" s="72">
        <v>58</v>
      </c>
      <c r="E102" s="30">
        <v>1</v>
      </c>
      <c r="F102" s="72" t="s">
        <v>207</v>
      </c>
      <c r="G102" s="30">
        <v>4</v>
      </c>
      <c r="H102" s="72">
        <v>5</v>
      </c>
      <c r="I102" s="30">
        <v>2</v>
      </c>
      <c r="J102" s="72">
        <v>696</v>
      </c>
      <c r="K102" s="30">
        <v>493</v>
      </c>
      <c r="L102" s="72">
        <f t="shared" si="1"/>
        <v>70</v>
      </c>
      <c r="M102" s="31">
        <f t="shared" si="0"/>
        <v>0.14198782961460446</v>
      </c>
      <c r="N102" s="76">
        <v>43197</v>
      </c>
      <c r="O102" s="64" t="s">
        <v>170</v>
      </c>
      <c r="P102" s="74" t="s">
        <v>71</v>
      </c>
      <c r="Q102" s="75" t="s">
        <v>350</v>
      </c>
      <c r="R102" s="64" t="s">
        <v>221</v>
      </c>
      <c r="S102" s="64" t="s">
        <v>210</v>
      </c>
      <c r="T102" s="64" t="s">
        <v>290</v>
      </c>
    </row>
    <row r="103" spans="1:20" ht="13" x14ac:dyDescent="0.6">
      <c r="A103" s="30">
        <v>102</v>
      </c>
      <c r="B103" s="71" t="s">
        <v>383</v>
      </c>
      <c r="C103" s="64" t="s">
        <v>384</v>
      </c>
      <c r="D103" s="72">
        <v>101</v>
      </c>
      <c r="E103" s="30">
        <v>1</v>
      </c>
      <c r="F103" s="72" t="s">
        <v>207</v>
      </c>
      <c r="G103" s="30">
        <v>7</v>
      </c>
      <c r="H103" s="72">
        <v>8</v>
      </c>
      <c r="I103" s="30">
        <v>0</v>
      </c>
      <c r="J103" s="72">
        <v>959</v>
      </c>
      <c r="K103" s="30">
        <v>775</v>
      </c>
      <c r="L103" s="72">
        <f t="shared" si="1"/>
        <v>117</v>
      </c>
      <c r="M103" s="31">
        <f t="shared" si="0"/>
        <v>0.15096774193548387</v>
      </c>
      <c r="N103" s="76">
        <v>43411</v>
      </c>
      <c r="O103" s="64" t="s">
        <v>170</v>
      </c>
      <c r="P103" s="74" t="s">
        <v>71</v>
      </c>
      <c r="Q103" s="77"/>
      <c r="R103" s="64" t="s">
        <v>210</v>
      </c>
      <c r="S103" s="64" t="s">
        <v>210</v>
      </c>
      <c r="T103" s="64" t="s">
        <v>378</v>
      </c>
    </row>
    <row r="104" spans="1:20" ht="13" x14ac:dyDescent="0.6">
      <c r="A104" s="30">
        <v>103</v>
      </c>
      <c r="B104" s="71" t="s">
        <v>385</v>
      </c>
      <c r="C104" s="77" t="s">
        <v>386</v>
      </c>
      <c r="D104" s="72">
        <v>48</v>
      </c>
      <c r="E104" s="30">
        <v>2</v>
      </c>
      <c r="F104" s="72" t="s">
        <v>207</v>
      </c>
      <c r="G104" s="30">
        <v>4</v>
      </c>
      <c r="H104" s="72">
        <v>8</v>
      </c>
      <c r="I104" s="30">
        <v>0</v>
      </c>
      <c r="J104" s="72">
        <v>705</v>
      </c>
      <c r="K104" s="30">
        <v>490</v>
      </c>
      <c r="L104" s="72">
        <f t="shared" si="1"/>
        <v>62</v>
      </c>
      <c r="M104" s="31">
        <f t="shared" si="0"/>
        <v>0.12653061224489795</v>
      </c>
      <c r="N104" s="76">
        <v>43411</v>
      </c>
      <c r="O104" s="64" t="s">
        <v>170</v>
      </c>
      <c r="P104" s="74" t="s">
        <v>71</v>
      </c>
      <c r="Q104" s="75" t="s">
        <v>350</v>
      </c>
      <c r="R104" s="64" t="s">
        <v>221</v>
      </c>
      <c r="S104" s="64" t="s">
        <v>210</v>
      </c>
      <c r="T104" s="64" t="s">
        <v>290</v>
      </c>
    </row>
    <row r="105" spans="1:20" ht="13" x14ac:dyDescent="0.6">
      <c r="A105" s="30">
        <v>104</v>
      </c>
      <c r="B105" s="78">
        <v>43138</v>
      </c>
      <c r="C105" s="64" t="s">
        <v>387</v>
      </c>
      <c r="D105" s="72">
        <v>46</v>
      </c>
      <c r="E105" s="30">
        <v>2</v>
      </c>
      <c r="F105" s="72" t="s">
        <v>207</v>
      </c>
      <c r="G105" s="30">
        <v>3</v>
      </c>
      <c r="H105" s="72">
        <v>5</v>
      </c>
      <c r="I105" s="30">
        <v>2</v>
      </c>
      <c r="J105" s="72">
        <v>457</v>
      </c>
      <c r="K105" s="30">
        <v>335</v>
      </c>
      <c r="L105" s="72">
        <f t="shared" si="1"/>
        <v>58</v>
      </c>
      <c r="M105" s="31">
        <f t="shared" si="0"/>
        <v>0.17313432835820897</v>
      </c>
      <c r="N105" s="76">
        <v>43411</v>
      </c>
      <c r="O105" s="64" t="s">
        <v>170</v>
      </c>
      <c r="P105" s="74" t="s">
        <v>71</v>
      </c>
      <c r="Q105" s="82" t="s">
        <v>388</v>
      </c>
      <c r="R105" s="64" t="s">
        <v>210</v>
      </c>
      <c r="S105" s="64" t="s">
        <v>210</v>
      </c>
      <c r="T105" s="54" t="s">
        <v>211</v>
      </c>
    </row>
    <row r="106" spans="1:20" ht="13" x14ac:dyDescent="0.6">
      <c r="A106" s="30">
        <v>105</v>
      </c>
      <c r="B106" s="78">
        <v>43166</v>
      </c>
      <c r="C106" s="64" t="s">
        <v>389</v>
      </c>
      <c r="D106" s="72">
        <v>233</v>
      </c>
      <c r="E106" s="30">
        <v>4</v>
      </c>
      <c r="F106" s="72" t="s">
        <v>207</v>
      </c>
      <c r="G106" s="30">
        <v>18</v>
      </c>
      <c r="H106" s="72">
        <v>32</v>
      </c>
      <c r="I106" s="30">
        <v>5</v>
      </c>
      <c r="J106" s="72">
        <v>2083</v>
      </c>
      <c r="K106" s="30">
        <v>1815</v>
      </c>
      <c r="L106" s="72">
        <f t="shared" si="1"/>
        <v>292</v>
      </c>
      <c r="M106" s="31">
        <f t="shared" si="0"/>
        <v>0.16088154269972452</v>
      </c>
      <c r="N106" s="76">
        <v>43411</v>
      </c>
      <c r="O106" s="64" t="s">
        <v>170</v>
      </c>
      <c r="P106" s="74" t="s">
        <v>71</v>
      </c>
      <c r="Q106" s="77"/>
      <c r="R106" s="64" t="s">
        <v>210</v>
      </c>
      <c r="S106" s="64" t="s">
        <v>210</v>
      </c>
      <c r="T106" s="64" t="s">
        <v>290</v>
      </c>
    </row>
    <row r="107" spans="1:20" ht="13" x14ac:dyDescent="0.6">
      <c r="A107" s="30">
        <v>106</v>
      </c>
      <c r="B107" s="78">
        <v>43197</v>
      </c>
      <c r="C107" s="64" t="s">
        <v>390</v>
      </c>
      <c r="D107" s="72">
        <v>63</v>
      </c>
      <c r="E107" s="30">
        <v>0</v>
      </c>
      <c r="F107" s="72" t="s">
        <v>207</v>
      </c>
      <c r="G107" s="30">
        <v>2</v>
      </c>
      <c r="H107" s="72">
        <v>4</v>
      </c>
      <c r="I107" s="30">
        <v>0</v>
      </c>
      <c r="J107" s="72">
        <v>507</v>
      </c>
      <c r="K107" s="30">
        <v>371</v>
      </c>
      <c r="L107" s="72">
        <f t="shared" si="1"/>
        <v>69</v>
      </c>
      <c r="M107" s="31">
        <f t="shared" si="0"/>
        <v>0.18598382749326145</v>
      </c>
      <c r="N107" s="76">
        <v>43411</v>
      </c>
      <c r="O107" s="64" t="s">
        <v>170</v>
      </c>
      <c r="P107" s="74" t="s">
        <v>71</v>
      </c>
      <c r="Q107" s="77"/>
      <c r="R107" s="64" t="s">
        <v>210</v>
      </c>
      <c r="S107" s="64" t="s">
        <v>210</v>
      </c>
      <c r="T107" s="64" t="s">
        <v>290</v>
      </c>
    </row>
    <row r="108" spans="1:20" ht="13" x14ac:dyDescent="0.6">
      <c r="A108" s="30">
        <v>107</v>
      </c>
      <c r="B108" s="80">
        <v>43258</v>
      </c>
      <c r="C108" s="64" t="s">
        <v>391</v>
      </c>
      <c r="D108" s="72">
        <v>51</v>
      </c>
      <c r="E108" s="30">
        <v>0</v>
      </c>
      <c r="F108" s="72" t="s">
        <v>207</v>
      </c>
      <c r="G108" s="30">
        <v>3</v>
      </c>
      <c r="H108" s="72">
        <v>2</v>
      </c>
      <c r="I108" s="30">
        <v>0</v>
      </c>
      <c r="J108" s="72">
        <v>473</v>
      </c>
      <c r="K108" s="30">
        <v>354</v>
      </c>
      <c r="L108" s="72">
        <f t="shared" si="1"/>
        <v>56</v>
      </c>
      <c r="M108" s="31">
        <f t="shared" si="0"/>
        <v>0.15819209039548024</v>
      </c>
      <c r="N108" s="76">
        <v>43411</v>
      </c>
      <c r="O108" s="64" t="s">
        <v>170</v>
      </c>
      <c r="P108" s="74" t="s">
        <v>71</v>
      </c>
      <c r="Q108" s="77"/>
      <c r="R108" s="64" t="s">
        <v>210</v>
      </c>
      <c r="S108" s="64" t="s">
        <v>210</v>
      </c>
      <c r="T108" s="64" t="s">
        <v>290</v>
      </c>
    </row>
    <row r="109" spans="1:20" ht="13" x14ac:dyDescent="0.6">
      <c r="A109" s="30">
        <v>108</v>
      </c>
      <c r="B109" s="78">
        <v>43288</v>
      </c>
      <c r="C109" s="74" t="s">
        <v>392</v>
      </c>
      <c r="D109" s="72">
        <v>69</v>
      </c>
      <c r="E109" s="30">
        <v>4</v>
      </c>
      <c r="F109" s="72" t="s">
        <v>207</v>
      </c>
      <c r="G109" s="30">
        <v>8</v>
      </c>
      <c r="H109" s="72">
        <v>14</v>
      </c>
      <c r="I109" s="30">
        <v>5</v>
      </c>
      <c r="J109" s="72">
        <v>1566</v>
      </c>
      <c r="K109" s="30">
        <v>1253</v>
      </c>
      <c r="L109" s="72">
        <f t="shared" si="1"/>
        <v>100</v>
      </c>
      <c r="M109" s="31">
        <f t="shared" si="0"/>
        <v>7.9808459696727854E-2</v>
      </c>
      <c r="N109" s="76">
        <v>43411</v>
      </c>
      <c r="O109" s="64" t="s">
        <v>170</v>
      </c>
      <c r="P109" s="74" t="s">
        <v>71</v>
      </c>
      <c r="Q109" s="75" t="s">
        <v>350</v>
      </c>
      <c r="R109" s="64" t="s">
        <v>221</v>
      </c>
      <c r="S109" s="64" t="s">
        <v>210</v>
      </c>
      <c r="T109" s="64" t="s">
        <v>290</v>
      </c>
    </row>
    <row r="110" spans="1:20" ht="13" x14ac:dyDescent="0.6">
      <c r="A110" s="30">
        <v>109</v>
      </c>
      <c r="B110" s="78">
        <v>43350</v>
      </c>
      <c r="C110" s="64" t="s">
        <v>393</v>
      </c>
      <c r="D110" s="72">
        <v>43</v>
      </c>
      <c r="E110" s="30">
        <v>0</v>
      </c>
      <c r="F110" s="72" t="s">
        <v>207</v>
      </c>
      <c r="G110" s="30">
        <v>1</v>
      </c>
      <c r="H110" s="72">
        <v>5</v>
      </c>
      <c r="I110" s="30">
        <v>1</v>
      </c>
      <c r="J110" s="72">
        <v>437</v>
      </c>
      <c r="K110" s="30">
        <v>340</v>
      </c>
      <c r="L110" s="72">
        <f t="shared" si="1"/>
        <v>50</v>
      </c>
      <c r="M110" s="31">
        <f t="shared" si="0"/>
        <v>0.14705882352941177</v>
      </c>
      <c r="N110" s="76">
        <v>43411</v>
      </c>
      <c r="O110" s="64" t="s">
        <v>170</v>
      </c>
      <c r="P110" s="74" t="s">
        <v>71</v>
      </c>
      <c r="Q110" s="82" t="s">
        <v>388</v>
      </c>
      <c r="R110" s="64" t="s">
        <v>210</v>
      </c>
      <c r="S110" s="64" t="s">
        <v>210</v>
      </c>
      <c r="T110" s="54" t="s">
        <v>211</v>
      </c>
    </row>
    <row r="111" spans="1:20" ht="13" x14ac:dyDescent="0.6">
      <c r="A111" s="30">
        <v>110</v>
      </c>
      <c r="B111" s="78">
        <v>43380</v>
      </c>
      <c r="C111" s="64" t="s">
        <v>394</v>
      </c>
      <c r="D111" s="72">
        <v>60</v>
      </c>
      <c r="E111" s="30">
        <v>1</v>
      </c>
      <c r="F111" s="72" t="s">
        <v>207</v>
      </c>
      <c r="G111" s="30">
        <v>4</v>
      </c>
      <c r="H111" s="72">
        <v>3</v>
      </c>
      <c r="I111" s="30">
        <v>1</v>
      </c>
      <c r="J111" s="72">
        <v>719</v>
      </c>
      <c r="K111" s="30">
        <v>518</v>
      </c>
      <c r="L111" s="72">
        <f t="shared" si="1"/>
        <v>69</v>
      </c>
      <c r="M111" s="31">
        <f t="shared" si="0"/>
        <v>0.13320463320463322</v>
      </c>
      <c r="N111" s="30" t="s">
        <v>88</v>
      </c>
      <c r="O111" s="64" t="s">
        <v>170</v>
      </c>
      <c r="P111" s="74" t="s">
        <v>71</v>
      </c>
      <c r="Q111" s="75" t="s">
        <v>350</v>
      </c>
      <c r="R111" s="64" t="s">
        <v>221</v>
      </c>
      <c r="S111" s="64" t="s">
        <v>210</v>
      </c>
      <c r="T111" s="64" t="s">
        <v>290</v>
      </c>
    </row>
    <row r="112" spans="1:20" ht="13" x14ac:dyDescent="0.6">
      <c r="A112" s="30">
        <v>111</v>
      </c>
      <c r="B112" s="78">
        <v>43411</v>
      </c>
      <c r="C112" s="74" t="s">
        <v>395</v>
      </c>
      <c r="D112" s="72">
        <v>79</v>
      </c>
      <c r="E112" s="30">
        <v>13</v>
      </c>
      <c r="F112" s="72" t="s">
        <v>207</v>
      </c>
      <c r="G112" s="30">
        <v>11</v>
      </c>
      <c r="H112" s="72">
        <v>19</v>
      </c>
      <c r="I112" s="30">
        <v>4</v>
      </c>
      <c r="J112" s="72">
        <v>1548</v>
      </c>
      <c r="K112" s="30">
        <v>1277</v>
      </c>
      <c r="L112" s="72">
        <f t="shared" si="1"/>
        <v>126</v>
      </c>
      <c r="M112" s="31">
        <f t="shared" si="0"/>
        <v>9.8668754894283478E-2</v>
      </c>
      <c r="N112" s="30" t="s">
        <v>396</v>
      </c>
      <c r="O112" s="64" t="s">
        <v>170</v>
      </c>
      <c r="P112" s="74" t="s">
        <v>71</v>
      </c>
      <c r="Q112" s="75" t="s">
        <v>350</v>
      </c>
      <c r="R112" s="64" t="s">
        <v>221</v>
      </c>
      <c r="S112" s="64" t="s">
        <v>210</v>
      </c>
      <c r="T112" s="64" t="s">
        <v>290</v>
      </c>
    </row>
    <row r="113" spans="1:20" ht="13" x14ac:dyDescent="0.6">
      <c r="A113" s="30">
        <v>112</v>
      </c>
      <c r="B113" s="81" t="s">
        <v>397</v>
      </c>
      <c r="C113" s="64" t="s">
        <v>398</v>
      </c>
      <c r="D113" s="72">
        <v>73</v>
      </c>
      <c r="E113" s="30">
        <v>0</v>
      </c>
      <c r="F113" s="72" t="s">
        <v>207</v>
      </c>
      <c r="G113" s="30">
        <v>2</v>
      </c>
      <c r="H113" s="72">
        <v>5</v>
      </c>
      <c r="I113" s="30">
        <v>1</v>
      </c>
      <c r="J113" s="72">
        <v>611</v>
      </c>
      <c r="K113" s="30">
        <v>441</v>
      </c>
      <c r="L113" s="72">
        <f t="shared" si="1"/>
        <v>81</v>
      </c>
      <c r="M113" s="31">
        <f t="shared" si="0"/>
        <v>0.18367346938775511</v>
      </c>
      <c r="N113" s="30" t="s">
        <v>399</v>
      </c>
      <c r="O113" s="64" t="s">
        <v>170</v>
      </c>
      <c r="P113" s="74" t="s">
        <v>71</v>
      </c>
      <c r="Q113" s="77"/>
      <c r="R113" s="64" t="s">
        <v>210</v>
      </c>
      <c r="S113" s="64" t="s">
        <v>210</v>
      </c>
      <c r="T113" s="64" t="s">
        <v>378</v>
      </c>
    </row>
    <row r="114" spans="1:20" ht="13" x14ac:dyDescent="0.6">
      <c r="A114" s="30">
        <v>113</v>
      </c>
      <c r="B114" s="81" t="s">
        <v>400</v>
      </c>
      <c r="C114" s="64" t="s">
        <v>401</v>
      </c>
      <c r="D114" s="72">
        <v>58</v>
      </c>
      <c r="E114" s="30">
        <v>0</v>
      </c>
      <c r="F114" s="72" t="s">
        <v>207</v>
      </c>
      <c r="G114" s="30">
        <v>2</v>
      </c>
      <c r="H114" s="72">
        <v>3</v>
      </c>
      <c r="I114" s="30">
        <v>1</v>
      </c>
      <c r="J114" s="72">
        <v>769</v>
      </c>
      <c r="K114" s="30">
        <v>527</v>
      </c>
      <c r="L114" s="72">
        <f t="shared" si="1"/>
        <v>64</v>
      </c>
      <c r="M114" s="31">
        <f t="shared" si="0"/>
        <v>0.12144212523719165</v>
      </c>
      <c r="N114" s="30" t="s">
        <v>402</v>
      </c>
      <c r="O114" s="64" t="s">
        <v>170</v>
      </c>
      <c r="P114" s="74" t="s">
        <v>71</v>
      </c>
      <c r="Q114" s="77"/>
      <c r="R114" s="64" t="s">
        <v>221</v>
      </c>
      <c r="S114" s="64" t="s">
        <v>221</v>
      </c>
      <c r="T114" s="54" t="s">
        <v>222</v>
      </c>
    </row>
    <row r="115" spans="1:20" ht="13" x14ac:dyDescent="0.6">
      <c r="A115" s="30">
        <v>114</v>
      </c>
      <c r="B115" s="81" t="s">
        <v>400</v>
      </c>
      <c r="C115" s="74" t="s">
        <v>403</v>
      </c>
      <c r="D115" s="72">
        <v>87</v>
      </c>
      <c r="E115" s="30">
        <v>0</v>
      </c>
      <c r="F115" s="72" t="s">
        <v>207</v>
      </c>
      <c r="G115" s="30">
        <v>6</v>
      </c>
      <c r="H115" s="72">
        <v>14</v>
      </c>
      <c r="I115" s="30">
        <v>5</v>
      </c>
      <c r="J115" s="72">
        <v>1164</v>
      </c>
      <c r="K115" s="30">
        <v>912</v>
      </c>
      <c r="L115" s="72">
        <f t="shared" si="1"/>
        <v>112</v>
      </c>
      <c r="M115" s="31">
        <f t="shared" si="0"/>
        <v>0.12280701754385964</v>
      </c>
      <c r="N115" s="30" t="s">
        <v>404</v>
      </c>
      <c r="O115" s="64" t="s">
        <v>170</v>
      </c>
      <c r="P115" s="74" t="s">
        <v>71</v>
      </c>
      <c r="Q115" s="75" t="s">
        <v>350</v>
      </c>
      <c r="R115" s="64" t="s">
        <v>221</v>
      </c>
      <c r="S115" s="64" t="s">
        <v>210</v>
      </c>
      <c r="T115" s="64" t="s">
        <v>290</v>
      </c>
    </row>
    <row r="116" spans="1:20" ht="13" x14ac:dyDescent="0.6">
      <c r="A116" s="30">
        <v>116</v>
      </c>
      <c r="B116" s="81" t="s">
        <v>405</v>
      </c>
      <c r="C116" s="64" t="s">
        <v>406</v>
      </c>
      <c r="D116" s="72">
        <v>232</v>
      </c>
      <c r="E116" s="30">
        <v>0</v>
      </c>
      <c r="F116" s="72" t="s">
        <v>207</v>
      </c>
      <c r="G116" s="30">
        <v>11</v>
      </c>
      <c r="H116" s="72">
        <v>22</v>
      </c>
      <c r="I116" s="30">
        <v>16</v>
      </c>
      <c r="J116" s="72">
        <v>3526</v>
      </c>
      <c r="K116" s="30">
        <v>2959</v>
      </c>
      <c r="L116" s="72">
        <f t="shared" si="1"/>
        <v>281</v>
      </c>
      <c r="M116" s="31">
        <f t="shared" si="0"/>
        <v>9.496451503886448E-2</v>
      </c>
      <c r="N116" s="30" t="s">
        <v>407</v>
      </c>
      <c r="O116" s="64" t="s">
        <v>170</v>
      </c>
      <c r="P116" s="74" t="s">
        <v>71</v>
      </c>
      <c r="Q116" s="77"/>
      <c r="R116" s="64" t="s">
        <v>210</v>
      </c>
      <c r="S116" s="64" t="s">
        <v>221</v>
      </c>
      <c r="T116" s="54" t="s">
        <v>222</v>
      </c>
    </row>
    <row r="117" spans="1:20" ht="13" x14ac:dyDescent="0.6">
      <c r="A117" s="30">
        <v>117</v>
      </c>
      <c r="B117" s="81" t="s">
        <v>408</v>
      </c>
      <c r="C117" s="64" t="s">
        <v>409</v>
      </c>
      <c r="D117" s="72">
        <v>66</v>
      </c>
      <c r="E117" s="30">
        <v>0</v>
      </c>
      <c r="F117" s="72" t="s">
        <v>207</v>
      </c>
      <c r="G117" s="30">
        <v>1</v>
      </c>
      <c r="H117" s="72">
        <v>4</v>
      </c>
      <c r="I117" s="30">
        <v>0</v>
      </c>
      <c r="J117" s="72">
        <v>530</v>
      </c>
      <c r="K117" s="30">
        <v>400</v>
      </c>
      <c r="L117" s="72">
        <f t="shared" si="1"/>
        <v>71</v>
      </c>
      <c r="M117" s="31">
        <f t="shared" si="0"/>
        <v>0.17749999999999999</v>
      </c>
      <c r="N117" s="79" t="s">
        <v>90</v>
      </c>
      <c r="O117" s="64" t="s">
        <v>170</v>
      </c>
      <c r="P117" s="74" t="s">
        <v>71</v>
      </c>
      <c r="Q117" s="82" t="s">
        <v>388</v>
      </c>
      <c r="R117" s="64" t="s">
        <v>210</v>
      </c>
      <c r="S117" s="64" t="s">
        <v>210</v>
      </c>
      <c r="T117" s="54" t="s">
        <v>211</v>
      </c>
    </row>
    <row r="118" spans="1:20" ht="13" x14ac:dyDescent="0.6">
      <c r="A118" s="30">
        <v>118</v>
      </c>
      <c r="B118" s="81" t="s">
        <v>88</v>
      </c>
      <c r="C118" s="64" t="s">
        <v>410</v>
      </c>
      <c r="D118" s="72">
        <v>91</v>
      </c>
      <c r="E118" s="30">
        <v>1</v>
      </c>
      <c r="F118" s="72" t="s">
        <v>207</v>
      </c>
      <c r="G118" s="30">
        <v>4</v>
      </c>
      <c r="H118" s="72">
        <v>7</v>
      </c>
      <c r="I118" s="30">
        <v>4</v>
      </c>
      <c r="J118" s="72">
        <v>633</v>
      </c>
      <c r="K118" s="30">
        <v>489</v>
      </c>
      <c r="L118" s="72">
        <f t="shared" si="1"/>
        <v>107</v>
      </c>
      <c r="M118" s="31">
        <f t="shared" si="0"/>
        <v>0.21881390593047034</v>
      </c>
      <c r="N118" s="79" t="s">
        <v>411</v>
      </c>
      <c r="O118" s="64" t="s">
        <v>170</v>
      </c>
      <c r="P118" s="74" t="s">
        <v>71</v>
      </c>
      <c r="Q118" s="77"/>
      <c r="R118" s="64" t="s">
        <v>221</v>
      </c>
      <c r="S118" s="64" t="s">
        <v>210</v>
      </c>
      <c r="T118" s="64" t="s">
        <v>290</v>
      </c>
    </row>
    <row r="119" spans="1:20" ht="13" x14ac:dyDescent="0.6">
      <c r="A119" s="30">
        <v>119</v>
      </c>
      <c r="B119" s="71" t="s">
        <v>412</v>
      </c>
      <c r="C119" s="64" t="s">
        <v>413</v>
      </c>
      <c r="D119" s="72">
        <v>114</v>
      </c>
      <c r="E119" s="30">
        <v>3</v>
      </c>
      <c r="F119" s="72" t="s">
        <v>207</v>
      </c>
      <c r="G119" s="30">
        <v>2</v>
      </c>
      <c r="H119" s="72">
        <v>10</v>
      </c>
      <c r="I119" s="30">
        <v>5</v>
      </c>
      <c r="J119" s="72">
        <v>1184</v>
      </c>
      <c r="K119" s="30">
        <v>864</v>
      </c>
      <c r="L119" s="72">
        <f t="shared" si="1"/>
        <v>134</v>
      </c>
      <c r="M119" s="31">
        <f t="shared" si="0"/>
        <v>0.15509259259259259</v>
      </c>
      <c r="N119" s="30" t="s">
        <v>414</v>
      </c>
      <c r="O119" s="64" t="s">
        <v>170</v>
      </c>
      <c r="P119" s="74" t="s">
        <v>71</v>
      </c>
      <c r="Q119" s="77"/>
      <c r="R119" s="64" t="s">
        <v>210</v>
      </c>
      <c r="S119" s="64" t="s">
        <v>221</v>
      </c>
      <c r="T119" s="54" t="s">
        <v>222</v>
      </c>
    </row>
    <row r="120" spans="1:20" ht="13" x14ac:dyDescent="0.6">
      <c r="A120" s="30">
        <v>120</v>
      </c>
      <c r="B120" s="71" t="s">
        <v>415</v>
      </c>
      <c r="C120" s="64" t="s">
        <v>416</v>
      </c>
      <c r="D120" s="72">
        <v>85</v>
      </c>
      <c r="E120" s="30">
        <v>0</v>
      </c>
      <c r="F120" s="72" t="s">
        <v>207</v>
      </c>
      <c r="G120" s="30">
        <v>4</v>
      </c>
      <c r="H120" s="72">
        <v>18</v>
      </c>
      <c r="I120" s="30">
        <v>2</v>
      </c>
      <c r="J120" s="72">
        <v>728</v>
      </c>
      <c r="K120" s="30">
        <v>551</v>
      </c>
      <c r="L120" s="72">
        <f t="shared" si="1"/>
        <v>109</v>
      </c>
      <c r="M120" s="31">
        <f t="shared" si="0"/>
        <v>0.19782214156079855</v>
      </c>
      <c r="N120" s="79" t="s">
        <v>414</v>
      </c>
      <c r="O120" s="64" t="s">
        <v>170</v>
      </c>
      <c r="P120" s="74" t="s">
        <v>71</v>
      </c>
      <c r="Q120" s="77"/>
      <c r="R120" s="64" t="s">
        <v>210</v>
      </c>
      <c r="S120" s="64" t="s">
        <v>210</v>
      </c>
      <c r="T120" s="64" t="s">
        <v>282</v>
      </c>
    </row>
    <row r="121" spans="1:20" ht="13" x14ac:dyDescent="0.6">
      <c r="A121" s="30">
        <v>121</v>
      </c>
      <c r="B121" s="81" t="s">
        <v>417</v>
      </c>
      <c r="C121" s="64" t="s">
        <v>418</v>
      </c>
      <c r="D121" s="72">
        <v>61</v>
      </c>
      <c r="E121" s="30">
        <v>6</v>
      </c>
      <c r="F121" s="72" t="s">
        <v>207</v>
      </c>
      <c r="G121" s="30">
        <v>2</v>
      </c>
      <c r="H121" s="72">
        <v>1</v>
      </c>
      <c r="I121" s="30">
        <v>0</v>
      </c>
      <c r="J121" s="72">
        <v>633</v>
      </c>
      <c r="K121" s="30">
        <v>475</v>
      </c>
      <c r="L121" s="72">
        <f t="shared" si="1"/>
        <v>70</v>
      </c>
      <c r="M121" s="31">
        <f t="shared" si="0"/>
        <v>0.14736842105263157</v>
      </c>
      <c r="N121" s="79" t="s">
        <v>414</v>
      </c>
      <c r="O121" s="64" t="s">
        <v>170</v>
      </c>
      <c r="P121" s="74" t="s">
        <v>71</v>
      </c>
      <c r="Q121" s="83" t="s">
        <v>419</v>
      </c>
      <c r="R121" s="64" t="s">
        <v>210</v>
      </c>
      <c r="S121" s="64" t="s">
        <v>210</v>
      </c>
      <c r="T121" s="64" t="s">
        <v>234</v>
      </c>
    </row>
    <row r="122" spans="1:20" ht="13" x14ac:dyDescent="0.6">
      <c r="A122" s="30">
        <v>122</v>
      </c>
      <c r="B122" s="81" t="s">
        <v>396</v>
      </c>
      <c r="C122" s="64" t="s">
        <v>420</v>
      </c>
      <c r="D122" s="72">
        <v>44</v>
      </c>
      <c r="E122" s="30">
        <v>0</v>
      </c>
      <c r="F122" s="72" t="s">
        <v>207</v>
      </c>
      <c r="G122" s="30">
        <v>0</v>
      </c>
      <c r="H122" s="72">
        <v>1</v>
      </c>
      <c r="I122" s="30">
        <v>0</v>
      </c>
      <c r="J122" s="72">
        <v>506</v>
      </c>
      <c r="K122" s="30">
        <v>381</v>
      </c>
      <c r="L122" s="72">
        <f t="shared" si="1"/>
        <v>45</v>
      </c>
      <c r="M122" s="31">
        <f t="shared" si="0"/>
        <v>0.11811023622047244</v>
      </c>
      <c r="N122" s="79" t="s">
        <v>414</v>
      </c>
      <c r="O122" s="64" t="s">
        <v>170</v>
      </c>
      <c r="P122" s="74" t="s">
        <v>71</v>
      </c>
      <c r="Q122" s="83" t="s">
        <v>419</v>
      </c>
      <c r="R122" s="64" t="s">
        <v>210</v>
      </c>
      <c r="S122" s="64" t="s">
        <v>210</v>
      </c>
      <c r="T122" s="64" t="s">
        <v>290</v>
      </c>
    </row>
    <row r="123" spans="1:20" ht="13" x14ac:dyDescent="0.6">
      <c r="A123" s="30">
        <v>123</v>
      </c>
      <c r="B123" s="81" t="s">
        <v>396</v>
      </c>
      <c r="C123" s="74" t="s">
        <v>421</v>
      </c>
      <c r="D123" s="84">
        <v>55</v>
      </c>
      <c r="E123" s="27">
        <v>0</v>
      </c>
      <c r="F123" s="72" t="s">
        <v>207</v>
      </c>
      <c r="G123" s="27">
        <v>0</v>
      </c>
      <c r="H123" s="84">
        <v>4</v>
      </c>
      <c r="I123" s="27">
        <v>0</v>
      </c>
      <c r="J123" s="84">
        <v>488</v>
      </c>
      <c r="K123" s="27">
        <v>377</v>
      </c>
      <c r="L123" s="72">
        <f t="shared" si="1"/>
        <v>59</v>
      </c>
      <c r="M123" s="31">
        <f t="shared" si="0"/>
        <v>0.15649867374005305</v>
      </c>
      <c r="N123" s="85" t="s">
        <v>414</v>
      </c>
      <c r="O123" s="64" t="s">
        <v>170</v>
      </c>
      <c r="P123" s="74" t="s">
        <v>71</v>
      </c>
      <c r="Q123" s="82" t="s">
        <v>388</v>
      </c>
      <c r="R123" s="64" t="s">
        <v>210</v>
      </c>
      <c r="S123" s="64" t="s">
        <v>210</v>
      </c>
      <c r="T123" s="54" t="s">
        <v>211</v>
      </c>
    </row>
    <row r="124" spans="1:20" ht="13" x14ac:dyDescent="0.6">
      <c r="A124" s="30">
        <v>124</v>
      </c>
      <c r="B124" s="81" t="s">
        <v>422</v>
      </c>
      <c r="C124" s="64" t="s">
        <v>423</v>
      </c>
      <c r="D124" s="72">
        <v>75</v>
      </c>
      <c r="E124" s="30">
        <v>0</v>
      </c>
      <c r="F124" s="72" t="s">
        <v>207</v>
      </c>
      <c r="G124" s="30">
        <v>0</v>
      </c>
      <c r="H124" s="72">
        <v>4</v>
      </c>
      <c r="I124" s="30">
        <v>0</v>
      </c>
      <c r="J124" s="72">
        <v>594</v>
      </c>
      <c r="K124" s="30">
        <v>469</v>
      </c>
      <c r="L124" s="72">
        <f t="shared" si="1"/>
        <v>79</v>
      </c>
      <c r="M124" s="31">
        <f t="shared" si="0"/>
        <v>0.16844349680170576</v>
      </c>
      <c r="N124" s="76">
        <v>43108</v>
      </c>
      <c r="O124" s="64" t="s">
        <v>170</v>
      </c>
      <c r="P124" s="74" t="s">
        <v>71</v>
      </c>
      <c r="Q124" s="83" t="s">
        <v>419</v>
      </c>
      <c r="R124" s="64" t="s">
        <v>210</v>
      </c>
      <c r="S124" s="64" t="s">
        <v>210</v>
      </c>
      <c r="T124" s="64" t="s">
        <v>290</v>
      </c>
    </row>
    <row r="125" spans="1:20" ht="13" x14ac:dyDescent="0.6">
      <c r="A125" s="30">
        <v>125</v>
      </c>
      <c r="B125" s="81" t="s">
        <v>90</v>
      </c>
      <c r="C125" s="64" t="s">
        <v>424</v>
      </c>
      <c r="D125" s="72">
        <v>65</v>
      </c>
      <c r="E125" s="30">
        <v>0</v>
      </c>
      <c r="F125" s="72" t="s">
        <v>207</v>
      </c>
      <c r="G125" s="30">
        <v>1</v>
      </c>
      <c r="H125" s="72">
        <v>4</v>
      </c>
      <c r="I125" s="30">
        <v>0</v>
      </c>
      <c r="J125" s="72">
        <v>549</v>
      </c>
      <c r="K125" s="30">
        <v>397</v>
      </c>
      <c r="L125" s="72">
        <f t="shared" si="1"/>
        <v>70</v>
      </c>
      <c r="M125" s="31">
        <f t="shared" si="0"/>
        <v>0.17632241813602015</v>
      </c>
      <c r="N125" s="76">
        <v>43108</v>
      </c>
      <c r="O125" s="64" t="s">
        <v>170</v>
      </c>
      <c r="P125" s="74" t="s">
        <v>71</v>
      </c>
      <c r="Q125" s="83" t="s">
        <v>419</v>
      </c>
      <c r="R125" s="64" t="s">
        <v>210</v>
      </c>
      <c r="S125" s="64" t="s">
        <v>210</v>
      </c>
      <c r="T125" s="64" t="s">
        <v>290</v>
      </c>
    </row>
    <row r="126" spans="1:20" ht="13" x14ac:dyDescent="0.6">
      <c r="A126" s="30">
        <v>126</v>
      </c>
      <c r="B126" s="81" t="s">
        <v>425</v>
      </c>
      <c r="C126" s="64" t="s">
        <v>426</v>
      </c>
      <c r="D126" s="72">
        <v>60</v>
      </c>
      <c r="E126" s="30">
        <v>0</v>
      </c>
      <c r="F126" s="72" t="s">
        <v>207</v>
      </c>
      <c r="G126" s="30">
        <v>3</v>
      </c>
      <c r="H126" s="72">
        <v>3</v>
      </c>
      <c r="I126" s="30">
        <v>0</v>
      </c>
      <c r="J126" s="72">
        <v>425</v>
      </c>
      <c r="K126" s="30">
        <v>508</v>
      </c>
      <c r="L126" s="72">
        <f t="shared" si="1"/>
        <v>66</v>
      </c>
      <c r="M126" s="31">
        <f t="shared" si="0"/>
        <v>0.12992125984251968</v>
      </c>
      <c r="N126" s="76">
        <v>43108</v>
      </c>
      <c r="O126" s="64" t="s">
        <v>170</v>
      </c>
      <c r="P126" s="74" t="s">
        <v>71</v>
      </c>
      <c r="Q126" s="83" t="s">
        <v>419</v>
      </c>
      <c r="R126" s="64" t="s">
        <v>210</v>
      </c>
      <c r="S126" s="64" t="s">
        <v>210</v>
      </c>
      <c r="T126" s="64" t="s">
        <v>290</v>
      </c>
    </row>
    <row r="127" spans="1:20" ht="13" x14ac:dyDescent="0.6">
      <c r="A127" s="30">
        <v>127</v>
      </c>
      <c r="B127" s="81" t="s">
        <v>427</v>
      </c>
      <c r="C127" s="64" t="s">
        <v>428</v>
      </c>
      <c r="D127" s="72">
        <v>39</v>
      </c>
      <c r="E127" s="30">
        <v>0</v>
      </c>
      <c r="F127" s="72" t="s">
        <v>207</v>
      </c>
      <c r="G127" s="30">
        <v>1</v>
      </c>
      <c r="H127" s="72">
        <v>0</v>
      </c>
      <c r="I127" s="30">
        <v>0</v>
      </c>
      <c r="J127" s="72">
        <v>498</v>
      </c>
      <c r="K127" s="30">
        <v>363</v>
      </c>
      <c r="L127" s="72">
        <f t="shared" si="1"/>
        <v>40</v>
      </c>
      <c r="M127" s="31">
        <f t="shared" si="0"/>
        <v>0.11019283746556474</v>
      </c>
      <c r="N127" s="76">
        <v>43108</v>
      </c>
      <c r="O127" s="64" t="s">
        <v>170</v>
      </c>
      <c r="P127" s="74" t="s">
        <v>71</v>
      </c>
      <c r="Q127" s="83" t="s">
        <v>419</v>
      </c>
      <c r="R127" s="64" t="s">
        <v>210</v>
      </c>
      <c r="S127" s="64" t="s">
        <v>210</v>
      </c>
      <c r="T127" s="64" t="s">
        <v>290</v>
      </c>
    </row>
    <row r="128" spans="1:20" ht="13" x14ac:dyDescent="0.6">
      <c r="A128" s="30">
        <v>128</v>
      </c>
      <c r="B128" s="81" t="s">
        <v>429</v>
      </c>
      <c r="C128" s="64" t="s">
        <v>430</v>
      </c>
      <c r="D128" s="72">
        <v>53</v>
      </c>
      <c r="E128" s="30">
        <v>4</v>
      </c>
      <c r="F128" s="72" t="s">
        <v>207</v>
      </c>
      <c r="G128" s="30">
        <v>1</v>
      </c>
      <c r="H128" s="72">
        <v>3</v>
      </c>
      <c r="I128" s="30">
        <v>1</v>
      </c>
      <c r="J128" s="72">
        <v>591</v>
      </c>
      <c r="K128" s="30">
        <v>445</v>
      </c>
      <c r="L128" s="72">
        <f t="shared" si="1"/>
        <v>62</v>
      </c>
      <c r="M128" s="31">
        <f t="shared" si="0"/>
        <v>0.1393258426966292</v>
      </c>
      <c r="N128" s="76">
        <v>43108</v>
      </c>
      <c r="O128" s="64" t="s">
        <v>170</v>
      </c>
      <c r="P128" s="74" t="s">
        <v>71</v>
      </c>
      <c r="Q128" s="83" t="s">
        <v>419</v>
      </c>
      <c r="R128" s="64" t="s">
        <v>210</v>
      </c>
      <c r="S128" s="64" t="s">
        <v>210</v>
      </c>
      <c r="T128" s="64" t="s">
        <v>290</v>
      </c>
    </row>
    <row r="129" spans="1:20" ht="13" x14ac:dyDescent="0.6">
      <c r="A129" s="30">
        <v>129</v>
      </c>
      <c r="B129" s="81" t="s">
        <v>431</v>
      </c>
      <c r="C129" s="64" t="s">
        <v>432</v>
      </c>
      <c r="D129" s="72">
        <v>89</v>
      </c>
      <c r="E129" s="30">
        <v>0</v>
      </c>
      <c r="F129" s="72" t="s">
        <v>207</v>
      </c>
      <c r="G129" s="30">
        <v>1</v>
      </c>
      <c r="H129" s="72">
        <v>5</v>
      </c>
      <c r="I129" s="30">
        <v>0</v>
      </c>
      <c r="J129" s="72">
        <v>653</v>
      </c>
      <c r="K129" s="30">
        <v>500</v>
      </c>
      <c r="L129" s="72">
        <f t="shared" si="1"/>
        <v>95</v>
      </c>
      <c r="M129" s="31">
        <f t="shared" si="0"/>
        <v>0.19</v>
      </c>
      <c r="N129" s="76">
        <v>43108</v>
      </c>
      <c r="O129" s="64" t="s">
        <v>170</v>
      </c>
      <c r="P129" s="74" t="s">
        <v>71</v>
      </c>
      <c r="Q129" s="83" t="s">
        <v>419</v>
      </c>
      <c r="R129" s="64" t="s">
        <v>210</v>
      </c>
      <c r="S129" s="64" t="s">
        <v>210</v>
      </c>
      <c r="T129" s="64" t="s">
        <v>378</v>
      </c>
    </row>
    <row r="130" spans="1:20" ht="13" x14ac:dyDescent="0.6">
      <c r="A130" s="30">
        <v>130</v>
      </c>
      <c r="B130" s="81" t="s">
        <v>433</v>
      </c>
      <c r="C130" s="64" t="s">
        <v>434</v>
      </c>
      <c r="D130" s="72">
        <v>53</v>
      </c>
      <c r="E130" s="30">
        <v>1</v>
      </c>
      <c r="F130" s="72" t="s">
        <v>207</v>
      </c>
      <c r="G130" s="30">
        <v>1</v>
      </c>
      <c r="H130" s="72">
        <v>3</v>
      </c>
      <c r="I130" s="30">
        <v>0</v>
      </c>
      <c r="J130" s="72">
        <v>528</v>
      </c>
      <c r="K130" s="30">
        <v>413</v>
      </c>
      <c r="L130" s="72">
        <f t="shared" si="1"/>
        <v>58</v>
      </c>
      <c r="M130" s="31">
        <f t="shared" si="0"/>
        <v>0.14043583535108958</v>
      </c>
      <c r="N130" s="76">
        <v>43320</v>
      </c>
      <c r="O130" s="64" t="s">
        <v>170</v>
      </c>
      <c r="P130" s="74" t="s">
        <v>71</v>
      </c>
      <c r="Q130" s="77"/>
      <c r="R130" s="64" t="s">
        <v>221</v>
      </c>
      <c r="S130" s="64" t="s">
        <v>210</v>
      </c>
      <c r="T130" s="64" t="s">
        <v>311</v>
      </c>
    </row>
    <row r="131" spans="1:20" ht="13" x14ac:dyDescent="0.6">
      <c r="A131" s="30">
        <v>131</v>
      </c>
      <c r="B131" s="78">
        <v>43108</v>
      </c>
      <c r="C131" s="64" t="s">
        <v>435</v>
      </c>
      <c r="D131" s="72">
        <v>62</v>
      </c>
      <c r="E131" s="30">
        <v>1</v>
      </c>
      <c r="F131" s="72" t="s">
        <v>207</v>
      </c>
      <c r="G131" s="30">
        <v>2</v>
      </c>
      <c r="H131" s="72">
        <v>0</v>
      </c>
      <c r="I131" s="30">
        <v>0</v>
      </c>
      <c r="J131" s="72">
        <v>570</v>
      </c>
      <c r="K131" s="30">
        <v>449</v>
      </c>
      <c r="L131" s="72">
        <f t="shared" si="1"/>
        <v>65</v>
      </c>
      <c r="M131" s="31">
        <f t="shared" si="0"/>
        <v>0.1447661469933185</v>
      </c>
      <c r="N131" s="76">
        <v>43320</v>
      </c>
      <c r="O131" s="64" t="s">
        <v>170</v>
      </c>
      <c r="P131" s="74" t="s">
        <v>71</v>
      </c>
      <c r="Q131" s="77"/>
      <c r="R131" s="64" t="s">
        <v>221</v>
      </c>
      <c r="S131" s="64" t="s">
        <v>210</v>
      </c>
      <c r="T131" s="64" t="s">
        <v>378</v>
      </c>
    </row>
    <row r="132" spans="1:20" ht="13" x14ac:dyDescent="0.6">
      <c r="A132" s="30">
        <v>132</v>
      </c>
      <c r="B132" s="80">
        <v>43139</v>
      </c>
      <c r="C132" s="54" t="s">
        <v>436</v>
      </c>
      <c r="D132" s="72">
        <v>37</v>
      </c>
      <c r="E132" s="30">
        <v>0</v>
      </c>
      <c r="F132" s="72" t="s">
        <v>207</v>
      </c>
      <c r="G132" s="30">
        <v>2</v>
      </c>
      <c r="H132" s="72">
        <v>3</v>
      </c>
      <c r="I132" s="30">
        <v>0</v>
      </c>
      <c r="J132" s="72">
        <v>520</v>
      </c>
      <c r="K132" s="30">
        <v>398</v>
      </c>
      <c r="L132" s="72">
        <f t="shared" si="1"/>
        <v>42</v>
      </c>
      <c r="M132" s="31">
        <f t="shared" si="0"/>
        <v>0.10552763819095477</v>
      </c>
      <c r="N132" s="79" t="s">
        <v>94</v>
      </c>
      <c r="O132" s="64" t="s">
        <v>170</v>
      </c>
      <c r="P132" s="74" t="s">
        <v>71</v>
      </c>
      <c r="Q132" s="86" t="s">
        <v>437</v>
      </c>
      <c r="R132" s="64" t="s">
        <v>210</v>
      </c>
      <c r="S132" s="64" t="s">
        <v>210</v>
      </c>
      <c r="T132" s="64" t="s">
        <v>211</v>
      </c>
    </row>
    <row r="133" spans="1:20" ht="13" x14ac:dyDescent="0.6">
      <c r="A133" s="30">
        <v>133</v>
      </c>
      <c r="B133" s="80">
        <v>43167</v>
      </c>
      <c r="C133" s="54" t="s">
        <v>438</v>
      </c>
      <c r="D133" s="72">
        <v>45</v>
      </c>
      <c r="E133" s="30">
        <v>3</v>
      </c>
      <c r="F133" s="72" t="s">
        <v>207</v>
      </c>
      <c r="G133" s="30">
        <v>0</v>
      </c>
      <c r="H133" s="72">
        <v>8</v>
      </c>
      <c r="I133" s="30">
        <v>0</v>
      </c>
      <c r="J133" s="72">
        <v>581</v>
      </c>
      <c r="K133" s="30">
        <v>417</v>
      </c>
      <c r="L133" s="72">
        <f t="shared" si="1"/>
        <v>56</v>
      </c>
      <c r="M133" s="31">
        <f t="shared" si="0"/>
        <v>0.1342925659472422</v>
      </c>
      <c r="N133" s="79" t="s">
        <v>94</v>
      </c>
      <c r="O133" s="64" t="s">
        <v>170</v>
      </c>
      <c r="P133" s="74" t="s">
        <v>71</v>
      </c>
      <c r="Q133" s="77"/>
      <c r="R133" s="64" t="s">
        <v>210</v>
      </c>
      <c r="S133" s="64" t="s">
        <v>210</v>
      </c>
      <c r="T133" s="54" t="s">
        <v>211</v>
      </c>
    </row>
    <row r="134" spans="1:20" ht="13" x14ac:dyDescent="0.6">
      <c r="A134" s="30">
        <v>134</v>
      </c>
      <c r="B134" s="80">
        <v>43259</v>
      </c>
      <c r="C134" s="64" t="s">
        <v>439</v>
      </c>
      <c r="D134" s="84">
        <v>74</v>
      </c>
      <c r="E134" s="27">
        <v>0</v>
      </c>
      <c r="F134" s="72" t="s">
        <v>207</v>
      </c>
      <c r="G134" s="27">
        <v>5</v>
      </c>
      <c r="H134" s="84">
        <v>0</v>
      </c>
      <c r="I134" s="27">
        <v>0</v>
      </c>
      <c r="J134" s="84">
        <v>610</v>
      </c>
      <c r="K134" s="27">
        <v>480</v>
      </c>
      <c r="L134" s="72">
        <f t="shared" si="1"/>
        <v>79</v>
      </c>
      <c r="M134" s="31">
        <f t="shared" si="0"/>
        <v>0.16458333333333333</v>
      </c>
      <c r="N134" s="79" t="s">
        <v>94</v>
      </c>
      <c r="O134" s="64" t="s">
        <v>170</v>
      </c>
      <c r="P134" s="74" t="s">
        <v>71</v>
      </c>
      <c r="Q134" s="77"/>
      <c r="R134" s="64" t="s">
        <v>210</v>
      </c>
      <c r="S134" s="64" t="s">
        <v>210</v>
      </c>
      <c r="T134" s="64" t="s">
        <v>378</v>
      </c>
    </row>
    <row r="135" spans="1:20" ht="13" x14ac:dyDescent="0.6">
      <c r="A135" s="30">
        <v>135</v>
      </c>
      <c r="B135" s="80">
        <v>43289</v>
      </c>
      <c r="C135" s="77" t="s">
        <v>440</v>
      </c>
      <c r="D135" s="84">
        <v>66</v>
      </c>
      <c r="E135" s="27">
        <v>1</v>
      </c>
      <c r="F135" s="72" t="s">
        <v>207</v>
      </c>
      <c r="G135" s="27">
        <v>1</v>
      </c>
      <c r="H135" s="84">
        <v>2</v>
      </c>
      <c r="I135" s="27">
        <v>1</v>
      </c>
      <c r="J135" s="84">
        <v>636</v>
      </c>
      <c r="K135" s="27">
        <v>499</v>
      </c>
      <c r="L135" s="72">
        <f t="shared" si="1"/>
        <v>71</v>
      </c>
      <c r="M135" s="31">
        <f t="shared" si="0"/>
        <v>0.14228456913827656</v>
      </c>
      <c r="N135" s="79" t="s">
        <v>94</v>
      </c>
      <c r="O135" s="64" t="s">
        <v>170</v>
      </c>
      <c r="P135" s="74" t="s">
        <v>71</v>
      </c>
      <c r="Q135" s="77"/>
      <c r="R135" s="64" t="s">
        <v>210</v>
      </c>
      <c r="S135" s="64" t="s">
        <v>210</v>
      </c>
      <c r="T135" s="64" t="s">
        <v>282</v>
      </c>
    </row>
    <row r="136" spans="1:20" ht="13" x14ac:dyDescent="0.6">
      <c r="A136" s="30">
        <v>136</v>
      </c>
      <c r="B136" s="80">
        <v>43320</v>
      </c>
      <c r="C136" s="77" t="s">
        <v>441</v>
      </c>
      <c r="D136" s="84">
        <v>90</v>
      </c>
      <c r="E136" s="27">
        <v>0</v>
      </c>
      <c r="F136" s="72" t="s">
        <v>207</v>
      </c>
      <c r="G136" s="27">
        <v>2</v>
      </c>
      <c r="H136" s="84">
        <v>3</v>
      </c>
      <c r="I136" s="27">
        <v>0</v>
      </c>
      <c r="J136" s="84">
        <v>542</v>
      </c>
      <c r="K136" s="27">
        <v>420</v>
      </c>
      <c r="L136" s="72">
        <f t="shared" si="1"/>
        <v>95</v>
      </c>
      <c r="M136" s="31">
        <f t="shared" si="0"/>
        <v>0.22619047619047619</v>
      </c>
      <c r="N136" s="79" t="s">
        <v>94</v>
      </c>
      <c r="O136" s="64" t="s">
        <v>170</v>
      </c>
      <c r="P136" s="74" t="s">
        <v>71</v>
      </c>
      <c r="Q136" s="77"/>
      <c r="R136" s="64" t="s">
        <v>210</v>
      </c>
      <c r="S136" s="64" t="s">
        <v>221</v>
      </c>
      <c r="T136" s="64" t="s">
        <v>290</v>
      </c>
    </row>
    <row r="137" spans="1:20" ht="13" x14ac:dyDescent="0.6">
      <c r="A137" s="30">
        <v>137</v>
      </c>
      <c r="B137" s="80">
        <v>43351</v>
      </c>
      <c r="C137" s="77" t="s">
        <v>442</v>
      </c>
      <c r="D137" s="72">
        <v>97</v>
      </c>
      <c r="E137" s="30">
        <v>0</v>
      </c>
      <c r="F137" s="72" t="s">
        <v>207</v>
      </c>
      <c r="G137" s="30">
        <v>1</v>
      </c>
      <c r="H137" s="72">
        <v>7</v>
      </c>
      <c r="I137" s="30">
        <v>0</v>
      </c>
      <c r="J137" s="72">
        <v>730</v>
      </c>
      <c r="K137" s="30">
        <v>573</v>
      </c>
      <c r="L137" s="72">
        <f t="shared" si="1"/>
        <v>105</v>
      </c>
      <c r="M137" s="31">
        <f t="shared" si="0"/>
        <v>0.18324607329842932</v>
      </c>
      <c r="N137" s="79" t="s">
        <v>443</v>
      </c>
      <c r="O137" s="64" t="s">
        <v>170</v>
      </c>
      <c r="P137" s="74" t="s">
        <v>71</v>
      </c>
      <c r="Q137" s="77"/>
      <c r="R137" s="64" t="s">
        <v>210</v>
      </c>
      <c r="S137" s="64" t="s">
        <v>210</v>
      </c>
      <c r="T137" s="64" t="s">
        <v>378</v>
      </c>
    </row>
    <row r="138" spans="1:20" ht="13" x14ac:dyDescent="0.6">
      <c r="A138" s="30">
        <v>138</v>
      </c>
      <c r="B138" s="80">
        <v>43381</v>
      </c>
      <c r="C138" s="77" t="s">
        <v>444</v>
      </c>
      <c r="D138" s="72">
        <v>57</v>
      </c>
      <c r="E138" s="30">
        <v>1</v>
      </c>
      <c r="F138" s="72" t="s">
        <v>207</v>
      </c>
      <c r="G138" s="30">
        <v>1</v>
      </c>
      <c r="H138" s="72">
        <v>0</v>
      </c>
      <c r="I138" s="30">
        <v>0</v>
      </c>
      <c r="J138" s="72">
        <v>512</v>
      </c>
      <c r="K138" s="30">
        <v>411</v>
      </c>
      <c r="L138" s="72">
        <f t="shared" si="1"/>
        <v>59</v>
      </c>
      <c r="M138" s="31">
        <f t="shared" si="0"/>
        <v>0.14355231143552311</v>
      </c>
      <c r="N138" s="79" t="s">
        <v>443</v>
      </c>
      <c r="O138" s="64" t="s">
        <v>170</v>
      </c>
      <c r="P138" s="74" t="s">
        <v>71</v>
      </c>
      <c r="Q138" s="77"/>
      <c r="R138" s="64" t="s">
        <v>221</v>
      </c>
      <c r="S138" s="64" t="s">
        <v>210</v>
      </c>
      <c r="T138" s="64" t="s">
        <v>311</v>
      </c>
    </row>
    <row r="139" spans="1:20" ht="13" x14ac:dyDescent="0.6">
      <c r="A139" s="30">
        <v>139</v>
      </c>
      <c r="B139" s="80">
        <v>43412</v>
      </c>
      <c r="C139" s="77" t="s">
        <v>445</v>
      </c>
      <c r="D139" s="72">
        <v>81</v>
      </c>
      <c r="E139" s="30">
        <v>1</v>
      </c>
      <c r="F139" s="72" t="s">
        <v>207</v>
      </c>
      <c r="G139" s="30">
        <v>2</v>
      </c>
      <c r="H139" s="72">
        <v>17</v>
      </c>
      <c r="I139" s="30">
        <v>2</v>
      </c>
      <c r="J139" s="72">
        <v>875</v>
      </c>
      <c r="K139" s="30">
        <v>710</v>
      </c>
      <c r="L139" s="72">
        <f t="shared" si="1"/>
        <v>103</v>
      </c>
      <c r="M139" s="31">
        <f t="shared" si="0"/>
        <v>0.14507042253521127</v>
      </c>
      <c r="N139" s="79" t="s">
        <v>443</v>
      </c>
      <c r="O139" s="64" t="s">
        <v>170</v>
      </c>
      <c r="P139" s="74" t="s">
        <v>71</v>
      </c>
      <c r="Q139" s="77"/>
      <c r="R139" s="64" t="s">
        <v>221</v>
      </c>
      <c r="S139" s="64" t="s">
        <v>210</v>
      </c>
      <c r="T139" s="54" t="s">
        <v>211</v>
      </c>
    </row>
    <row r="140" spans="1:20" ht="13" x14ac:dyDescent="0.6">
      <c r="A140" s="30">
        <v>140</v>
      </c>
      <c r="B140" s="80">
        <v>43442</v>
      </c>
      <c r="C140" s="77" t="s">
        <v>446</v>
      </c>
      <c r="D140" s="72">
        <v>58</v>
      </c>
      <c r="E140" s="30">
        <v>0</v>
      </c>
      <c r="F140" s="72" t="s">
        <v>207</v>
      </c>
      <c r="G140" s="30">
        <v>0</v>
      </c>
      <c r="H140" s="72">
        <v>0</v>
      </c>
      <c r="I140" s="30">
        <v>0</v>
      </c>
      <c r="J140" s="72">
        <v>693</v>
      </c>
      <c r="K140" s="30">
        <v>441</v>
      </c>
      <c r="L140" s="72">
        <f t="shared" si="1"/>
        <v>58</v>
      </c>
      <c r="M140" s="31">
        <f t="shared" si="0"/>
        <v>0.13151927437641722</v>
      </c>
      <c r="N140" s="79" t="s">
        <v>443</v>
      </c>
      <c r="O140" s="64" t="s">
        <v>170</v>
      </c>
      <c r="P140" s="74" t="s">
        <v>71</v>
      </c>
      <c r="Q140" s="77"/>
      <c r="R140" s="64" t="s">
        <v>210</v>
      </c>
      <c r="S140" s="74" t="s">
        <v>221</v>
      </c>
      <c r="T140" s="64" t="s">
        <v>222</v>
      </c>
    </row>
    <row r="141" spans="1:20" ht="13" x14ac:dyDescent="0.6">
      <c r="A141" s="30">
        <v>141</v>
      </c>
      <c r="B141" s="80" t="s">
        <v>447</v>
      </c>
      <c r="C141" s="77" t="s">
        <v>448</v>
      </c>
      <c r="D141" s="72">
        <v>41</v>
      </c>
      <c r="E141" s="30">
        <v>1</v>
      </c>
      <c r="F141" s="72" t="s">
        <v>207</v>
      </c>
      <c r="G141" s="30">
        <v>0</v>
      </c>
      <c r="H141" s="72">
        <v>3</v>
      </c>
      <c r="I141" s="30">
        <v>0</v>
      </c>
      <c r="J141" s="72">
        <v>508</v>
      </c>
      <c r="K141" s="27">
        <v>407</v>
      </c>
      <c r="L141" s="72">
        <f t="shared" si="1"/>
        <v>45</v>
      </c>
      <c r="M141" s="31">
        <f t="shared" si="0"/>
        <v>0.11056511056511056</v>
      </c>
      <c r="N141" s="79" t="s">
        <v>443</v>
      </c>
      <c r="O141" s="64" t="s">
        <v>170</v>
      </c>
      <c r="P141" s="74" t="s">
        <v>71</v>
      </c>
      <c r="Q141" s="82" t="s">
        <v>388</v>
      </c>
      <c r="R141" s="64" t="s">
        <v>210</v>
      </c>
      <c r="S141" s="64" t="s">
        <v>210</v>
      </c>
      <c r="T141" s="54" t="s">
        <v>211</v>
      </c>
    </row>
    <row r="142" spans="1:20" ht="13" x14ac:dyDescent="0.6">
      <c r="A142" s="30">
        <v>142</v>
      </c>
      <c r="B142" s="71" t="s">
        <v>94</v>
      </c>
      <c r="C142" s="77" t="s">
        <v>449</v>
      </c>
      <c r="D142" s="72">
        <v>95</v>
      </c>
      <c r="E142" s="30">
        <v>0</v>
      </c>
      <c r="F142" s="72" t="s">
        <v>207</v>
      </c>
      <c r="G142" s="30">
        <v>1</v>
      </c>
      <c r="H142" s="72">
        <v>3</v>
      </c>
      <c r="I142" s="30">
        <v>0</v>
      </c>
      <c r="J142" s="72">
        <v>662</v>
      </c>
      <c r="K142" s="30">
        <v>563</v>
      </c>
      <c r="L142" s="72">
        <f t="shared" si="1"/>
        <v>99</v>
      </c>
      <c r="M142" s="31">
        <f t="shared" si="0"/>
        <v>0.17584369449378331</v>
      </c>
      <c r="N142" s="79" t="s">
        <v>443</v>
      </c>
      <c r="O142" s="64" t="s">
        <v>170</v>
      </c>
      <c r="P142" s="74" t="s">
        <v>71</v>
      </c>
      <c r="Q142" s="77"/>
      <c r="R142" s="64" t="s">
        <v>210</v>
      </c>
      <c r="S142" s="64" t="s">
        <v>210</v>
      </c>
      <c r="T142" s="64" t="s">
        <v>311</v>
      </c>
    </row>
    <row r="143" spans="1:20" ht="13" x14ac:dyDescent="0.6">
      <c r="A143" s="30">
        <v>143</v>
      </c>
      <c r="B143" s="81" t="s">
        <v>450</v>
      </c>
      <c r="C143" s="64" t="s">
        <v>451</v>
      </c>
      <c r="D143" s="72">
        <v>55</v>
      </c>
      <c r="E143" s="30">
        <v>1</v>
      </c>
      <c r="F143" s="72" t="s">
        <v>207</v>
      </c>
      <c r="G143" s="30">
        <v>0</v>
      </c>
      <c r="H143" s="72">
        <v>6</v>
      </c>
      <c r="I143" s="30">
        <v>0</v>
      </c>
      <c r="J143" s="72">
        <v>556</v>
      </c>
      <c r="K143" s="30">
        <v>466</v>
      </c>
      <c r="L143" s="72">
        <f t="shared" si="1"/>
        <v>62</v>
      </c>
      <c r="M143" s="31">
        <f t="shared" si="0"/>
        <v>0.13304721030042918</v>
      </c>
      <c r="N143" s="79" t="s">
        <v>452</v>
      </c>
      <c r="O143" s="64" t="s">
        <v>170</v>
      </c>
      <c r="P143" s="74" t="s">
        <v>71</v>
      </c>
      <c r="Q143" s="77"/>
      <c r="R143" s="64" t="s">
        <v>221</v>
      </c>
      <c r="S143" s="64" t="s">
        <v>210</v>
      </c>
      <c r="T143" s="64" t="s">
        <v>378</v>
      </c>
    </row>
    <row r="144" spans="1:20" ht="13" x14ac:dyDescent="0.6">
      <c r="A144" s="30">
        <v>144</v>
      </c>
      <c r="B144" s="81" t="s">
        <v>453</v>
      </c>
      <c r="C144" s="64" t="s">
        <v>454</v>
      </c>
      <c r="D144" s="72">
        <v>140</v>
      </c>
      <c r="E144" s="30">
        <v>2</v>
      </c>
      <c r="F144" s="72" t="s">
        <v>207</v>
      </c>
      <c r="G144" s="30">
        <v>23</v>
      </c>
      <c r="H144" s="72">
        <v>18</v>
      </c>
      <c r="I144" s="30">
        <v>9</v>
      </c>
      <c r="J144" s="72">
        <v>823</v>
      </c>
      <c r="K144" s="30">
        <v>650</v>
      </c>
      <c r="L144" s="72">
        <f t="shared" si="1"/>
        <v>192</v>
      </c>
      <c r="M144" s="31">
        <f t="shared" si="0"/>
        <v>0.29538461538461541</v>
      </c>
      <c r="N144" s="79" t="s">
        <v>452</v>
      </c>
      <c r="O144" s="64" t="s">
        <v>170</v>
      </c>
      <c r="P144" s="74" t="s">
        <v>71</v>
      </c>
      <c r="Q144" s="77"/>
      <c r="R144" s="64" t="s">
        <v>221</v>
      </c>
      <c r="S144" s="64" t="s">
        <v>210</v>
      </c>
      <c r="T144" s="64" t="s">
        <v>290</v>
      </c>
    </row>
    <row r="145" spans="1:20" ht="13" x14ac:dyDescent="0.6">
      <c r="A145" s="30">
        <v>145</v>
      </c>
      <c r="B145" s="71" t="s">
        <v>455</v>
      </c>
      <c r="C145" s="64" t="s">
        <v>456</v>
      </c>
      <c r="D145" s="72">
        <v>46</v>
      </c>
      <c r="E145" s="30">
        <v>1</v>
      </c>
      <c r="F145" s="72" t="s">
        <v>207</v>
      </c>
      <c r="G145" s="30">
        <v>3</v>
      </c>
      <c r="H145" s="72">
        <v>2</v>
      </c>
      <c r="I145" s="30">
        <v>0</v>
      </c>
      <c r="J145" s="72">
        <v>502</v>
      </c>
      <c r="K145" s="79">
        <v>398</v>
      </c>
      <c r="L145" s="72">
        <f t="shared" si="1"/>
        <v>52</v>
      </c>
      <c r="M145" s="31">
        <f t="shared" si="0"/>
        <v>0.1306532663316583</v>
      </c>
      <c r="N145" s="79" t="s">
        <v>452</v>
      </c>
      <c r="O145" s="64" t="s">
        <v>170</v>
      </c>
      <c r="P145" s="74" t="s">
        <v>71</v>
      </c>
      <c r="Q145" s="77"/>
      <c r="R145" s="64" t="s">
        <v>210</v>
      </c>
      <c r="S145" s="64" t="s">
        <v>210</v>
      </c>
      <c r="T145" s="64" t="s">
        <v>211</v>
      </c>
    </row>
    <row r="146" spans="1:20" ht="13" x14ac:dyDescent="0.6">
      <c r="A146" s="30">
        <v>146</v>
      </c>
      <c r="B146" s="81" t="s">
        <v>443</v>
      </c>
      <c r="C146" s="64" t="s">
        <v>457</v>
      </c>
      <c r="D146" s="72">
        <v>92</v>
      </c>
      <c r="E146" s="30">
        <v>1</v>
      </c>
      <c r="F146" s="72" t="s">
        <v>207</v>
      </c>
      <c r="G146" s="30">
        <v>1</v>
      </c>
      <c r="H146" s="72">
        <v>17</v>
      </c>
      <c r="I146" s="30">
        <v>0</v>
      </c>
      <c r="J146" s="72">
        <v>622</v>
      </c>
      <c r="K146" s="30">
        <v>457</v>
      </c>
      <c r="L146" s="72">
        <f t="shared" si="1"/>
        <v>111</v>
      </c>
      <c r="M146" s="31">
        <f t="shared" si="0"/>
        <v>0.24288840262582057</v>
      </c>
      <c r="N146" s="79" t="s">
        <v>452</v>
      </c>
      <c r="O146" s="64" t="s">
        <v>170</v>
      </c>
      <c r="P146" s="74" t="s">
        <v>71</v>
      </c>
      <c r="Q146" s="77"/>
      <c r="R146" s="64" t="s">
        <v>221</v>
      </c>
      <c r="S146" s="64" t="s">
        <v>210</v>
      </c>
      <c r="T146" s="64" t="s">
        <v>378</v>
      </c>
    </row>
    <row r="147" spans="1:20" ht="13" x14ac:dyDescent="0.6">
      <c r="A147" s="30">
        <v>147</v>
      </c>
      <c r="B147" s="71" t="s">
        <v>458</v>
      </c>
      <c r="C147" s="64" t="s">
        <v>459</v>
      </c>
      <c r="D147" s="72">
        <v>53</v>
      </c>
      <c r="E147" s="30">
        <v>0</v>
      </c>
      <c r="F147" s="72" t="s">
        <v>207</v>
      </c>
      <c r="G147" s="30">
        <v>1</v>
      </c>
      <c r="H147" s="72">
        <v>2</v>
      </c>
      <c r="I147" s="30">
        <v>0</v>
      </c>
      <c r="J147" s="72">
        <v>493</v>
      </c>
      <c r="K147" s="30">
        <v>392</v>
      </c>
      <c r="L147" s="72">
        <f t="shared" si="1"/>
        <v>56</v>
      </c>
      <c r="M147" s="31">
        <f t="shared" si="0"/>
        <v>0.14285714285714285</v>
      </c>
      <c r="N147" s="79" t="s">
        <v>452</v>
      </c>
      <c r="O147" s="64" t="s">
        <v>170</v>
      </c>
      <c r="P147" s="74" t="s">
        <v>71</v>
      </c>
      <c r="Q147" s="82" t="s">
        <v>388</v>
      </c>
      <c r="R147" s="64" t="s">
        <v>210</v>
      </c>
      <c r="S147" s="64" t="s">
        <v>210</v>
      </c>
      <c r="T147" s="54" t="s">
        <v>211</v>
      </c>
    </row>
    <row r="148" spans="1:20" ht="13" x14ac:dyDescent="0.6">
      <c r="A148" s="30">
        <v>148</v>
      </c>
      <c r="B148" s="81" t="s">
        <v>96</v>
      </c>
      <c r="C148" s="64" t="s">
        <v>460</v>
      </c>
      <c r="D148" s="72">
        <v>149</v>
      </c>
      <c r="E148" s="30">
        <v>0</v>
      </c>
      <c r="F148" s="72" t="s">
        <v>207</v>
      </c>
      <c r="G148" s="30">
        <v>4</v>
      </c>
      <c r="H148" s="72">
        <v>15</v>
      </c>
      <c r="I148" s="30">
        <v>6</v>
      </c>
      <c r="J148" s="72">
        <v>2002</v>
      </c>
      <c r="K148" s="30">
        <v>1694</v>
      </c>
      <c r="L148" s="72">
        <f t="shared" si="1"/>
        <v>174</v>
      </c>
      <c r="M148" s="31">
        <f t="shared" si="0"/>
        <v>0.10271546635182999</v>
      </c>
      <c r="N148" s="73">
        <v>43168</v>
      </c>
      <c r="O148" s="64" t="s">
        <v>170</v>
      </c>
      <c r="P148" s="74" t="s">
        <v>71</v>
      </c>
      <c r="Q148" s="77"/>
      <c r="R148" s="64" t="s">
        <v>210</v>
      </c>
      <c r="S148" s="74" t="s">
        <v>221</v>
      </c>
      <c r="T148" s="54" t="s">
        <v>222</v>
      </c>
    </row>
    <row r="149" spans="1:20" ht="13" x14ac:dyDescent="0.6">
      <c r="A149" s="30">
        <v>149</v>
      </c>
      <c r="B149" s="71" t="s">
        <v>461</v>
      </c>
      <c r="C149" s="64" t="s">
        <v>462</v>
      </c>
      <c r="D149" s="72">
        <v>64</v>
      </c>
      <c r="E149" s="30">
        <v>0</v>
      </c>
      <c r="F149" s="72" t="s">
        <v>207</v>
      </c>
      <c r="G149" s="30">
        <v>2</v>
      </c>
      <c r="H149" s="72">
        <v>1</v>
      </c>
      <c r="I149" s="30">
        <v>0</v>
      </c>
      <c r="J149" s="72">
        <v>546</v>
      </c>
      <c r="K149" s="30">
        <v>425</v>
      </c>
      <c r="L149" s="72">
        <f t="shared" si="1"/>
        <v>67</v>
      </c>
      <c r="M149" s="31">
        <f t="shared" si="0"/>
        <v>0.15764705882352942</v>
      </c>
      <c r="N149" s="76">
        <v>43168</v>
      </c>
      <c r="O149" s="64" t="s">
        <v>170</v>
      </c>
      <c r="P149" s="74" t="s">
        <v>71</v>
      </c>
      <c r="Q149" s="77"/>
      <c r="R149" s="64" t="s">
        <v>210</v>
      </c>
      <c r="S149" s="64" t="s">
        <v>210</v>
      </c>
      <c r="T149" s="64" t="s">
        <v>378</v>
      </c>
    </row>
    <row r="150" spans="1:20" ht="13" x14ac:dyDescent="0.6">
      <c r="A150" s="30">
        <v>150</v>
      </c>
      <c r="B150" s="81" t="s">
        <v>463</v>
      </c>
      <c r="C150" s="64" t="s">
        <v>464</v>
      </c>
      <c r="D150" s="72">
        <v>25</v>
      </c>
      <c r="E150" s="30">
        <v>0</v>
      </c>
      <c r="F150" s="72" t="s">
        <v>207</v>
      </c>
      <c r="G150" s="30">
        <v>0</v>
      </c>
      <c r="H150" s="72">
        <v>3</v>
      </c>
      <c r="I150" s="30">
        <v>1</v>
      </c>
      <c r="J150" s="72">
        <v>507</v>
      </c>
      <c r="K150" s="30">
        <v>407</v>
      </c>
      <c r="L150" s="72">
        <f t="shared" si="1"/>
        <v>29</v>
      </c>
      <c r="M150" s="31">
        <f t="shared" si="0"/>
        <v>7.125307125307126E-2</v>
      </c>
      <c r="N150" s="76">
        <v>43168</v>
      </c>
      <c r="O150" s="64" t="s">
        <v>170</v>
      </c>
      <c r="P150" s="74" t="s">
        <v>71</v>
      </c>
      <c r="Q150" s="77"/>
      <c r="R150" s="64" t="s">
        <v>221</v>
      </c>
      <c r="S150" s="64" t="s">
        <v>210</v>
      </c>
      <c r="T150" s="54" t="s">
        <v>211</v>
      </c>
    </row>
    <row r="151" spans="1:20" ht="13" x14ac:dyDescent="0.6">
      <c r="A151" s="30">
        <v>151</v>
      </c>
      <c r="B151" s="81" t="s">
        <v>465</v>
      </c>
      <c r="C151" s="64" t="s">
        <v>466</v>
      </c>
      <c r="D151" s="72">
        <v>77</v>
      </c>
      <c r="E151" s="30">
        <v>0</v>
      </c>
      <c r="F151" s="72" t="s">
        <v>207</v>
      </c>
      <c r="G151" s="30">
        <v>2</v>
      </c>
      <c r="H151" s="72">
        <v>1</v>
      </c>
      <c r="I151" s="30">
        <v>0</v>
      </c>
      <c r="J151" s="72">
        <v>661</v>
      </c>
      <c r="K151" s="30">
        <v>539</v>
      </c>
      <c r="L151" s="72">
        <f t="shared" si="1"/>
        <v>80</v>
      </c>
      <c r="M151" s="31">
        <f t="shared" si="0"/>
        <v>0.14842300556586271</v>
      </c>
      <c r="N151" s="76">
        <v>43168</v>
      </c>
      <c r="O151" s="64" t="s">
        <v>170</v>
      </c>
      <c r="P151" s="74" t="s">
        <v>71</v>
      </c>
      <c r="Q151" s="77"/>
      <c r="R151" s="64" t="s">
        <v>221</v>
      </c>
      <c r="S151" s="64" t="s">
        <v>210</v>
      </c>
      <c r="T151" s="64" t="s">
        <v>378</v>
      </c>
    </row>
    <row r="152" spans="1:20" ht="13" x14ac:dyDescent="0.6">
      <c r="A152" s="30">
        <v>152</v>
      </c>
      <c r="B152" s="81" t="s">
        <v>467</v>
      </c>
      <c r="C152" s="64" t="s">
        <v>468</v>
      </c>
      <c r="D152" s="72">
        <v>109</v>
      </c>
      <c r="E152" s="30">
        <v>12</v>
      </c>
      <c r="F152" s="72" t="s">
        <v>207</v>
      </c>
      <c r="G152" s="30">
        <v>1</v>
      </c>
      <c r="H152" s="72">
        <v>9</v>
      </c>
      <c r="I152" s="30">
        <v>2</v>
      </c>
      <c r="J152" s="72">
        <v>818</v>
      </c>
      <c r="K152" s="30">
        <v>675</v>
      </c>
      <c r="L152" s="72">
        <f t="shared" si="1"/>
        <v>133</v>
      </c>
      <c r="M152" s="31">
        <f t="shared" si="0"/>
        <v>0.19703703703703704</v>
      </c>
      <c r="N152" s="76">
        <v>43168</v>
      </c>
      <c r="O152" s="64" t="s">
        <v>170</v>
      </c>
      <c r="P152" s="74" t="s">
        <v>71</v>
      </c>
      <c r="Q152" s="77"/>
      <c r="R152" s="64" t="s">
        <v>210</v>
      </c>
      <c r="S152" s="64" t="s">
        <v>210</v>
      </c>
      <c r="T152" s="64" t="s">
        <v>290</v>
      </c>
    </row>
    <row r="153" spans="1:20" ht="13" x14ac:dyDescent="0.6">
      <c r="A153" s="30">
        <v>153</v>
      </c>
      <c r="B153" s="81" t="s">
        <v>469</v>
      </c>
      <c r="C153" s="64" t="s">
        <v>470</v>
      </c>
      <c r="D153" s="72">
        <v>83</v>
      </c>
      <c r="E153" s="30">
        <v>7</v>
      </c>
      <c r="F153" s="72" t="s">
        <v>207</v>
      </c>
      <c r="G153" s="30">
        <v>2</v>
      </c>
      <c r="H153" s="72">
        <v>4</v>
      </c>
      <c r="I153" s="30">
        <v>4</v>
      </c>
      <c r="J153" s="72">
        <v>712</v>
      </c>
      <c r="K153" s="30">
        <v>575</v>
      </c>
      <c r="L153" s="72">
        <f t="shared" si="1"/>
        <v>100</v>
      </c>
      <c r="M153" s="31">
        <f t="shared" si="0"/>
        <v>0.17391304347826086</v>
      </c>
      <c r="N153" s="76">
        <v>43168</v>
      </c>
      <c r="O153" s="64" t="s">
        <v>170</v>
      </c>
      <c r="P153" s="74" t="s">
        <v>71</v>
      </c>
      <c r="Q153" s="77"/>
      <c r="R153" s="64" t="s">
        <v>221</v>
      </c>
      <c r="S153" s="74" t="s">
        <v>221</v>
      </c>
      <c r="T153" s="54" t="s">
        <v>234</v>
      </c>
    </row>
    <row r="154" spans="1:20" ht="13" x14ac:dyDescent="0.6">
      <c r="A154" s="30">
        <v>154</v>
      </c>
      <c r="B154" s="81" t="s">
        <v>471</v>
      </c>
      <c r="C154" s="74" t="s">
        <v>472</v>
      </c>
      <c r="D154" s="72">
        <v>57</v>
      </c>
      <c r="E154" s="30">
        <v>0</v>
      </c>
      <c r="F154" s="72" t="s">
        <v>207</v>
      </c>
      <c r="G154" s="30">
        <v>1</v>
      </c>
      <c r="H154" s="72">
        <v>3</v>
      </c>
      <c r="I154" s="30">
        <v>1</v>
      </c>
      <c r="J154" s="72">
        <v>505</v>
      </c>
      <c r="K154" s="30">
        <v>414</v>
      </c>
      <c r="L154" s="72">
        <f t="shared" si="1"/>
        <v>62</v>
      </c>
      <c r="M154" s="31">
        <f t="shared" si="0"/>
        <v>0.14975845410628019</v>
      </c>
      <c r="N154" s="76">
        <v>43352</v>
      </c>
      <c r="O154" s="64" t="s">
        <v>170</v>
      </c>
      <c r="P154" s="74" t="s">
        <v>71</v>
      </c>
      <c r="Q154" s="77"/>
      <c r="R154" s="64" t="s">
        <v>221</v>
      </c>
      <c r="S154" s="64" t="s">
        <v>210</v>
      </c>
      <c r="T154" s="64" t="s">
        <v>378</v>
      </c>
    </row>
    <row r="155" spans="1:20" ht="13" x14ac:dyDescent="0.6">
      <c r="A155" s="30">
        <v>155</v>
      </c>
      <c r="B155" s="81" t="s">
        <v>98</v>
      </c>
      <c r="C155" s="64" t="s">
        <v>473</v>
      </c>
      <c r="D155" s="72">
        <v>45</v>
      </c>
      <c r="E155" s="30">
        <v>0</v>
      </c>
      <c r="F155" s="72" t="s">
        <v>207</v>
      </c>
      <c r="G155" s="30">
        <v>0</v>
      </c>
      <c r="H155" s="72">
        <v>0</v>
      </c>
      <c r="I155" s="30">
        <v>0</v>
      </c>
      <c r="J155" s="72">
        <v>489</v>
      </c>
      <c r="K155" s="30">
        <v>389</v>
      </c>
      <c r="L155" s="72">
        <f t="shared" si="1"/>
        <v>45</v>
      </c>
      <c r="M155" s="31">
        <f t="shared" si="0"/>
        <v>0.11568123393316196</v>
      </c>
      <c r="N155" s="76">
        <v>43352</v>
      </c>
      <c r="O155" s="64" t="s">
        <v>170</v>
      </c>
      <c r="P155" s="74" t="s">
        <v>71</v>
      </c>
      <c r="Q155" s="82" t="s">
        <v>388</v>
      </c>
      <c r="R155" s="64" t="s">
        <v>210</v>
      </c>
      <c r="S155" s="64" t="s">
        <v>210</v>
      </c>
      <c r="T155" s="54" t="s">
        <v>211</v>
      </c>
    </row>
    <row r="156" spans="1:20" ht="13" x14ac:dyDescent="0.6">
      <c r="A156" s="30">
        <v>156</v>
      </c>
      <c r="B156" s="81" t="s">
        <v>474</v>
      </c>
      <c r="C156" s="64" t="s">
        <v>475</v>
      </c>
      <c r="D156" s="72">
        <v>41</v>
      </c>
      <c r="E156" s="30">
        <v>0</v>
      </c>
      <c r="F156" s="72" t="s">
        <v>207</v>
      </c>
      <c r="G156" s="30">
        <v>0</v>
      </c>
      <c r="H156" s="72">
        <v>1</v>
      </c>
      <c r="I156" s="30">
        <v>0</v>
      </c>
      <c r="J156" s="72">
        <v>501</v>
      </c>
      <c r="K156" s="30">
        <v>411</v>
      </c>
      <c r="L156" s="72">
        <f t="shared" si="1"/>
        <v>42</v>
      </c>
      <c r="M156" s="31">
        <f t="shared" si="0"/>
        <v>0.10218978102189781</v>
      </c>
      <c r="N156" s="76">
        <v>43352</v>
      </c>
      <c r="O156" s="64" t="s">
        <v>170</v>
      </c>
      <c r="P156" s="74" t="s">
        <v>71</v>
      </c>
      <c r="Q156" s="77"/>
      <c r="R156" s="64" t="s">
        <v>221</v>
      </c>
      <c r="S156" s="64" t="s">
        <v>210</v>
      </c>
      <c r="T156" s="64" t="s">
        <v>378</v>
      </c>
    </row>
    <row r="157" spans="1:20" ht="13" x14ac:dyDescent="0.6">
      <c r="A157" s="30">
        <v>157</v>
      </c>
      <c r="B157" s="81" t="s">
        <v>476</v>
      </c>
      <c r="C157" s="64" t="s">
        <v>477</v>
      </c>
      <c r="D157" s="72">
        <v>55</v>
      </c>
      <c r="E157" s="30">
        <v>0</v>
      </c>
      <c r="F157" s="72" t="s">
        <v>207</v>
      </c>
      <c r="G157" s="30">
        <v>4</v>
      </c>
      <c r="H157" s="72">
        <v>2</v>
      </c>
      <c r="I157" s="30">
        <v>0</v>
      </c>
      <c r="J157" s="72">
        <v>599</v>
      </c>
      <c r="K157" s="30">
        <v>479</v>
      </c>
      <c r="L157" s="72">
        <f t="shared" si="1"/>
        <v>61</v>
      </c>
      <c r="M157" s="31">
        <f t="shared" si="0"/>
        <v>0.12734864300626306</v>
      </c>
      <c r="N157" s="76">
        <v>43352</v>
      </c>
      <c r="O157" s="64" t="s">
        <v>170</v>
      </c>
      <c r="P157" s="74" t="s">
        <v>71</v>
      </c>
      <c r="Q157" s="77"/>
      <c r="R157" s="64" t="s">
        <v>221</v>
      </c>
      <c r="S157" s="64" t="s">
        <v>210</v>
      </c>
      <c r="T157" s="64" t="s">
        <v>311</v>
      </c>
    </row>
    <row r="158" spans="1:20" ht="13" x14ac:dyDescent="0.6">
      <c r="A158" s="30">
        <v>158</v>
      </c>
      <c r="B158" s="78">
        <v>43109</v>
      </c>
      <c r="C158" s="64" t="s">
        <v>478</v>
      </c>
      <c r="D158" s="72">
        <v>50</v>
      </c>
      <c r="E158" s="30">
        <v>0</v>
      </c>
      <c r="F158" s="72" t="s">
        <v>207</v>
      </c>
      <c r="G158" s="30">
        <v>1</v>
      </c>
      <c r="H158" s="72">
        <v>1</v>
      </c>
      <c r="I158" s="30">
        <v>0</v>
      </c>
      <c r="J158" s="84">
        <v>583</v>
      </c>
      <c r="K158" s="27">
        <v>478</v>
      </c>
      <c r="L158" s="72">
        <f t="shared" si="1"/>
        <v>52</v>
      </c>
      <c r="M158" s="31">
        <f t="shared" si="0"/>
        <v>0.10878661087866109</v>
      </c>
      <c r="N158" s="76">
        <v>43352</v>
      </c>
      <c r="O158" s="64" t="s">
        <v>170</v>
      </c>
      <c r="P158" s="74" t="s">
        <v>71</v>
      </c>
      <c r="Q158" s="77"/>
      <c r="R158" s="64" t="s">
        <v>221</v>
      </c>
      <c r="S158" s="64" t="s">
        <v>210</v>
      </c>
      <c r="T158" s="64" t="s">
        <v>378</v>
      </c>
    </row>
    <row r="159" spans="1:20" ht="13" x14ac:dyDescent="0.6">
      <c r="A159" s="27">
        <v>159</v>
      </c>
      <c r="B159" s="78">
        <v>43140</v>
      </c>
      <c r="C159" s="64" t="s">
        <v>479</v>
      </c>
      <c r="D159" s="72">
        <v>33</v>
      </c>
      <c r="E159" s="30">
        <v>0</v>
      </c>
      <c r="F159" s="72" t="s">
        <v>207</v>
      </c>
      <c r="G159" s="30">
        <v>4</v>
      </c>
      <c r="H159" s="72">
        <v>1</v>
      </c>
      <c r="I159" s="30">
        <v>1</v>
      </c>
      <c r="J159" s="72">
        <v>598</v>
      </c>
      <c r="K159" s="30">
        <v>475</v>
      </c>
      <c r="L159" s="72">
        <f t="shared" si="1"/>
        <v>39</v>
      </c>
      <c r="M159" s="31">
        <f t="shared" si="0"/>
        <v>8.2105263157894737E-2</v>
      </c>
      <c r="N159" s="76">
        <v>43352</v>
      </c>
      <c r="O159" s="64" t="s">
        <v>170</v>
      </c>
      <c r="P159" s="74" t="s">
        <v>71</v>
      </c>
      <c r="Q159" s="77"/>
      <c r="R159" s="64" t="s">
        <v>221</v>
      </c>
      <c r="S159" s="64" t="s">
        <v>210</v>
      </c>
      <c r="T159" s="54" t="s">
        <v>211</v>
      </c>
    </row>
    <row r="160" spans="1:20" ht="13" x14ac:dyDescent="0.6">
      <c r="A160" s="27">
        <v>160</v>
      </c>
      <c r="B160" s="78">
        <v>43168</v>
      </c>
      <c r="C160" s="64" t="s">
        <v>480</v>
      </c>
      <c r="D160" s="72">
        <v>58</v>
      </c>
      <c r="E160" s="30">
        <v>1</v>
      </c>
      <c r="F160" s="72" t="s">
        <v>207</v>
      </c>
      <c r="G160" s="30">
        <v>3</v>
      </c>
      <c r="H160" s="72">
        <v>2</v>
      </c>
      <c r="I160" s="30">
        <v>0</v>
      </c>
      <c r="J160" s="72">
        <v>588</v>
      </c>
      <c r="K160" s="30">
        <v>464</v>
      </c>
      <c r="L160" s="72">
        <f t="shared" si="1"/>
        <v>64</v>
      </c>
      <c r="M160" s="31">
        <f t="shared" si="0"/>
        <v>0.13793103448275862</v>
      </c>
      <c r="N160" s="76">
        <v>43443</v>
      </c>
      <c r="O160" s="64" t="s">
        <v>170</v>
      </c>
      <c r="P160" s="74" t="s">
        <v>71</v>
      </c>
      <c r="Q160" s="77"/>
      <c r="R160" s="64" t="s">
        <v>221</v>
      </c>
      <c r="S160" s="64" t="s">
        <v>210</v>
      </c>
      <c r="T160" s="64" t="s">
        <v>378</v>
      </c>
    </row>
    <row r="161" spans="1:20" ht="13" x14ac:dyDescent="0.6">
      <c r="A161" s="30">
        <v>161</v>
      </c>
      <c r="B161" s="78">
        <v>43199</v>
      </c>
      <c r="C161" s="64" t="s">
        <v>481</v>
      </c>
      <c r="D161" s="72">
        <v>25</v>
      </c>
      <c r="E161" s="30">
        <v>0</v>
      </c>
      <c r="F161" s="72" t="s">
        <v>207</v>
      </c>
      <c r="G161" s="30">
        <v>0</v>
      </c>
      <c r="H161" s="72">
        <v>0</v>
      </c>
      <c r="I161" s="30">
        <v>0</v>
      </c>
      <c r="J161" s="72">
        <v>430</v>
      </c>
      <c r="K161" s="30">
        <v>350</v>
      </c>
      <c r="L161" s="72">
        <f t="shared" si="1"/>
        <v>25</v>
      </c>
      <c r="M161" s="31">
        <f t="shared" si="0"/>
        <v>7.1428571428571425E-2</v>
      </c>
      <c r="N161" s="76">
        <v>43443</v>
      </c>
      <c r="O161" s="64" t="s">
        <v>170</v>
      </c>
      <c r="P161" s="74" t="s">
        <v>71</v>
      </c>
      <c r="Q161" s="77"/>
      <c r="R161" s="64" t="s">
        <v>221</v>
      </c>
      <c r="S161" s="64" t="s">
        <v>210</v>
      </c>
      <c r="T161" s="64" t="s">
        <v>311</v>
      </c>
    </row>
    <row r="162" spans="1:20" ht="13" x14ac:dyDescent="0.6">
      <c r="A162" s="30">
        <v>162</v>
      </c>
      <c r="B162" s="78">
        <v>43229</v>
      </c>
      <c r="C162" s="64" t="s">
        <v>482</v>
      </c>
      <c r="D162" s="72">
        <v>42</v>
      </c>
      <c r="E162" s="30">
        <v>1</v>
      </c>
      <c r="F162" s="72" t="s">
        <v>207</v>
      </c>
      <c r="G162" s="30">
        <v>0</v>
      </c>
      <c r="H162" s="72">
        <v>0</v>
      </c>
      <c r="I162" s="30">
        <v>0</v>
      </c>
      <c r="J162" s="72">
        <v>473</v>
      </c>
      <c r="K162" s="30">
        <v>380</v>
      </c>
      <c r="L162" s="72">
        <f t="shared" si="1"/>
        <v>43</v>
      </c>
      <c r="M162" s="31">
        <f t="shared" si="0"/>
        <v>0.11315789473684211</v>
      </c>
      <c r="N162" s="76">
        <v>43443</v>
      </c>
      <c r="O162" s="64" t="s">
        <v>170</v>
      </c>
      <c r="P162" s="74" t="s">
        <v>71</v>
      </c>
      <c r="Q162" s="77"/>
      <c r="R162" s="64" t="s">
        <v>221</v>
      </c>
      <c r="S162" s="64" t="s">
        <v>210</v>
      </c>
      <c r="T162" s="64" t="s">
        <v>290</v>
      </c>
    </row>
    <row r="163" spans="1:20" ht="13" x14ac:dyDescent="0.6">
      <c r="A163" s="30">
        <v>163</v>
      </c>
      <c r="B163" s="78">
        <v>43260</v>
      </c>
      <c r="C163" s="64" t="s">
        <v>483</v>
      </c>
      <c r="D163" s="72">
        <v>51</v>
      </c>
      <c r="E163" s="30">
        <v>0</v>
      </c>
      <c r="F163" s="72" t="s">
        <v>207</v>
      </c>
      <c r="G163" s="30">
        <v>1</v>
      </c>
      <c r="H163" s="72">
        <v>4</v>
      </c>
      <c r="I163" s="30">
        <v>2</v>
      </c>
      <c r="J163" s="72">
        <v>578</v>
      </c>
      <c r="K163" s="30">
        <v>457</v>
      </c>
      <c r="L163" s="72">
        <f t="shared" si="1"/>
        <v>58</v>
      </c>
      <c r="M163" s="31">
        <f t="shared" si="0"/>
        <v>0.12691466083150985</v>
      </c>
      <c r="N163" s="79" t="s">
        <v>484</v>
      </c>
      <c r="O163" s="64" t="s">
        <v>170</v>
      </c>
      <c r="P163" s="74" t="s">
        <v>71</v>
      </c>
      <c r="Q163" s="77"/>
      <c r="R163" s="64" t="s">
        <v>210</v>
      </c>
      <c r="S163" s="64" t="s">
        <v>210</v>
      </c>
      <c r="T163" s="64" t="s">
        <v>378</v>
      </c>
    </row>
    <row r="164" spans="1:20" ht="13" x14ac:dyDescent="0.6">
      <c r="A164" s="30">
        <v>164</v>
      </c>
      <c r="B164" s="78">
        <v>43290</v>
      </c>
      <c r="C164" s="64" t="s">
        <v>459</v>
      </c>
      <c r="D164" s="72">
        <v>71</v>
      </c>
      <c r="E164" s="30">
        <v>1</v>
      </c>
      <c r="F164" s="72" t="s">
        <v>207</v>
      </c>
      <c r="G164" s="30">
        <v>1</v>
      </c>
      <c r="H164" s="72">
        <v>4</v>
      </c>
      <c r="I164" s="30">
        <v>1</v>
      </c>
      <c r="J164" s="72">
        <v>566</v>
      </c>
      <c r="K164" s="30">
        <v>454</v>
      </c>
      <c r="L164" s="72">
        <f t="shared" si="1"/>
        <v>78</v>
      </c>
      <c r="M164" s="31">
        <f t="shared" si="0"/>
        <v>0.17180616740088106</v>
      </c>
      <c r="N164" s="79" t="s">
        <v>484</v>
      </c>
      <c r="O164" s="64" t="s">
        <v>170</v>
      </c>
      <c r="P164" s="74" t="s">
        <v>71</v>
      </c>
      <c r="Q164" s="82" t="s">
        <v>388</v>
      </c>
      <c r="R164" s="64" t="s">
        <v>210</v>
      </c>
      <c r="S164" s="64" t="s">
        <v>210</v>
      </c>
      <c r="T164" s="54" t="s">
        <v>211</v>
      </c>
    </row>
    <row r="165" spans="1:20" ht="13" x14ac:dyDescent="0.6">
      <c r="A165" s="30">
        <v>165</v>
      </c>
      <c r="B165" s="78">
        <v>43321</v>
      </c>
      <c r="C165" s="64" t="s">
        <v>485</v>
      </c>
      <c r="D165" s="72">
        <v>61</v>
      </c>
      <c r="E165" s="30">
        <v>7</v>
      </c>
      <c r="F165" s="72" t="s">
        <v>207</v>
      </c>
      <c r="G165" s="30">
        <v>0</v>
      </c>
      <c r="H165" s="72">
        <v>1</v>
      </c>
      <c r="I165" s="30">
        <v>0</v>
      </c>
      <c r="J165" s="72">
        <v>664</v>
      </c>
      <c r="K165" s="30">
        <v>538</v>
      </c>
      <c r="L165" s="72">
        <f t="shared" si="1"/>
        <v>69</v>
      </c>
      <c r="M165" s="31">
        <f t="shared" si="0"/>
        <v>0.12825278810408922</v>
      </c>
      <c r="N165" s="79" t="s">
        <v>484</v>
      </c>
      <c r="O165" s="64" t="s">
        <v>170</v>
      </c>
      <c r="P165" s="74" t="s">
        <v>71</v>
      </c>
      <c r="Q165" s="77"/>
      <c r="R165" s="64" t="s">
        <v>210</v>
      </c>
      <c r="S165" s="64" t="s">
        <v>210</v>
      </c>
      <c r="T165" s="64" t="s">
        <v>234</v>
      </c>
    </row>
    <row r="166" spans="1:20" ht="13" x14ac:dyDescent="0.6">
      <c r="A166" s="30">
        <v>166</v>
      </c>
      <c r="B166" s="78">
        <v>43382</v>
      </c>
      <c r="C166" s="64" t="s">
        <v>486</v>
      </c>
      <c r="D166" s="72">
        <v>43</v>
      </c>
      <c r="E166" s="30">
        <v>0</v>
      </c>
      <c r="F166" s="72" t="s">
        <v>207</v>
      </c>
      <c r="G166" s="30">
        <v>0</v>
      </c>
      <c r="H166" s="72">
        <v>0</v>
      </c>
      <c r="I166" s="30">
        <v>0</v>
      </c>
      <c r="J166" s="72">
        <v>484</v>
      </c>
      <c r="K166" s="30">
        <v>393</v>
      </c>
      <c r="L166" s="72">
        <f t="shared" si="1"/>
        <v>43</v>
      </c>
      <c r="M166" s="31">
        <f t="shared" si="0"/>
        <v>0.10941475826972011</v>
      </c>
      <c r="N166" s="79" t="s">
        <v>484</v>
      </c>
      <c r="O166" s="64" t="s">
        <v>170</v>
      </c>
      <c r="P166" s="74" t="s">
        <v>71</v>
      </c>
      <c r="Q166" s="77"/>
      <c r="R166" s="64" t="s">
        <v>210</v>
      </c>
      <c r="S166" s="64" t="s">
        <v>210</v>
      </c>
      <c r="T166" s="64" t="s">
        <v>378</v>
      </c>
    </row>
    <row r="167" spans="1:20" ht="13" x14ac:dyDescent="0.6">
      <c r="A167" s="30">
        <v>167</v>
      </c>
      <c r="B167" s="78">
        <v>43413</v>
      </c>
      <c r="C167" s="64" t="s">
        <v>487</v>
      </c>
      <c r="D167" s="72">
        <v>43</v>
      </c>
      <c r="E167" s="30">
        <v>0</v>
      </c>
      <c r="F167" s="72" t="s">
        <v>207</v>
      </c>
      <c r="G167" s="30">
        <v>0</v>
      </c>
      <c r="H167" s="72">
        <v>1</v>
      </c>
      <c r="I167" s="30">
        <v>0</v>
      </c>
      <c r="J167" s="72">
        <v>473</v>
      </c>
      <c r="K167" s="30">
        <v>367</v>
      </c>
      <c r="L167" s="72">
        <f t="shared" si="1"/>
        <v>44</v>
      </c>
      <c r="M167" s="31">
        <f t="shared" si="0"/>
        <v>0.11989100817438691</v>
      </c>
      <c r="N167" s="79" t="s">
        <v>484</v>
      </c>
      <c r="O167" s="64" t="s">
        <v>170</v>
      </c>
      <c r="P167" s="74" t="s">
        <v>71</v>
      </c>
      <c r="Q167" s="77"/>
      <c r="R167" s="74" t="s">
        <v>221</v>
      </c>
      <c r="S167" s="74" t="s">
        <v>221</v>
      </c>
      <c r="T167" s="64" t="s">
        <v>234</v>
      </c>
    </row>
    <row r="168" spans="1:20" ht="13" x14ac:dyDescent="0.6">
      <c r="A168" s="30">
        <v>168</v>
      </c>
      <c r="B168" s="78">
        <v>43443</v>
      </c>
      <c r="C168" s="64" t="s">
        <v>488</v>
      </c>
      <c r="D168" s="72">
        <v>70</v>
      </c>
      <c r="E168" s="30">
        <v>0</v>
      </c>
      <c r="F168" s="72" t="s">
        <v>207</v>
      </c>
      <c r="G168" s="30">
        <v>2</v>
      </c>
      <c r="H168" s="72">
        <v>2</v>
      </c>
      <c r="I168" s="30">
        <v>0</v>
      </c>
      <c r="J168" s="72">
        <v>654</v>
      </c>
      <c r="K168" s="30">
        <v>533</v>
      </c>
      <c r="L168" s="72">
        <f t="shared" si="1"/>
        <v>74</v>
      </c>
      <c r="M168" s="31">
        <f t="shared" si="0"/>
        <v>0.13883677298311445</v>
      </c>
      <c r="N168" s="79" t="s">
        <v>489</v>
      </c>
      <c r="O168" s="64" t="s">
        <v>170</v>
      </c>
      <c r="P168" s="74" t="s">
        <v>71</v>
      </c>
      <c r="Q168" s="64"/>
      <c r="R168" s="64" t="s">
        <v>210</v>
      </c>
      <c r="S168" s="64" t="s">
        <v>210</v>
      </c>
      <c r="T168" s="64" t="s">
        <v>378</v>
      </c>
    </row>
    <row r="169" spans="1:20" ht="13" x14ac:dyDescent="0.6">
      <c r="A169" s="30">
        <v>169</v>
      </c>
      <c r="B169" s="78" t="s">
        <v>102</v>
      </c>
      <c r="C169" s="74" t="s">
        <v>490</v>
      </c>
      <c r="D169" s="72">
        <v>13</v>
      </c>
      <c r="E169" s="30">
        <v>0</v>
      </c>
      <c r="F169" s="72" t="s">
        <v>207</v>
      </c>
      <c r="G169" s="30">
        <v>0</v>
      </c>
      <c r="H169" s="72">
        <v>2</v>
      </c>
      <c r="I169" s="30">
        <v>0</v>
      </c>
      <c r="J169" s="72">
        <v>428</v>
      </c>
      <c r="K169" s="30">
        <v>344</v>
      </c>
      <c r="L169" s="72">
        <f t="shared" si="1"/>
        <v>15</v>
      </c>
      <c r="M169" s="31">
        <f t="shared" si="0"/>
        <v>4.3604651162790699E-2</v>
      </c>
      <c r="N169" s="79" t="s">
        <v>489</v>
      </c>
      <c r="O169" s="64" t="s">
        <v>170</v>
      </c>
      <c r="P169" s="74" t="s">
        <v>71</v>
      </c>
      <c r="Q169" s="87" t="s">
        <v>253</v>
      </c>
      <c r="R169" s="64" t="s">
        <v>221</v>
      </c>
      <c r="S169" s="64" t="s">
        <v>210</v>
      </c>
      <c r="T169" s="64" t="s">
        <v>211</v>
      </c>
    </row>
    <row r="170" spans="1:20" ht="13" x14ac:dyDescent="0.6">
      <c r="A170" s="30">
        <v>170</v>
      </c>
      <c r="B170" s="81" t="s">
        <v>491</v>
      </c>
      <c r="C170" s="64" t="s">
        <v>492</v>
      </c>
      <c r="D170" s="72">
        <v>60</v>
      </c>
      <c r="E170" s="30">
        <v>1</v>
      </c>
      <c r="F170" s="72" t="s">
        <v>207</v>
      </c>
      <c r="G170" s="30">
        <v>2</v>
      </c>
      <c r="H170" s="72">
        <v>17</v>
      </c>
      <c r="I170" s="30">
        <v>1</v>
      </c>
      <c r="J170" s="72">
        <v>672</v>
      </c>
      <c r="K170" s="30">
        <v>534</v>
      </c>
      <c r="L170" s="72">
        <f t="shared" si="1"/>
        <v>81</v>
      </c>
      <c r="M170" s="31">
        <f t="shared" si="0"/>
        <v>0.15168539325842698</v>
      </c>
      <c r="N170" s="79" t="s">
        <v>493</v>
      </c>
      <c r="O170" s="64" t="s">
        <v>170</v>
      </c>
      <c r="P170" s="74" t="s">
        <v>71</v>
      </c>
      <c r="Q170" s="77"/>
      <c r="R170" s="64" t="s">
        <v>221</v>
      </c>
      <c r="S170" s="64" t="s">
        <v>210</v>
      </c>
      <c r="T170" s="64" t="s">
        <v>311</v>
      </c>
    </row>
    <row r="171" spans="1:20" ht="13" x14ac:dyDescent="0.6">
      <c r="A171" s="30">
        <v>171</v>
      </c>
      <c r="B171" s="81" t="s">
        <v>491</v>
      </c>
      <c r="C171" s="64" t="s">
        <v>494</v>
      </c>
      <c r="D171" s="72">
        <v>29</v>
      </c>
      <c r="E171" s="30">
        <v>0</v>
      </c>
      <c r="F171" s="72" t="s">
        <v>207</v>
      </c>
      <c r="G171" s="30">
        <v>0</v>
      </c>
      <c r="H171" s="72">
        <v>0</v>
      </c>
      <c r="I171" s="30">
        <v>0</v>
      </c>
      <c r="J171" s="72">
        <v>499</v>
      </c>
      <c r="K171" s="30">
        <v>395</v>
      </c>
      <c r="L171" s="72">
        <f t="shared" si="1"/>
        <v>29</v>
      </c>
      <c r="M171" s="31">
        <f t="shared" si="0"/>
        <v>7.3417721518987344E-2</v>
      </c>
      <c r="N171" s="79" t="s">
        <v>493</v>
      </c>
      <c r="O171" s="64" t="s">
        <v>170</v>
      </c>
      <c r="P171" s="74" t="s">
        <v>71</v>
      </c>
      <c r="Q171" s="77"/>
      <c r="R171" s="64" t="s">
        <v>221</v>
      </c>
      <c r="S171" s="64" t="s">
        <v>210</v>
      </c>
      <c r="T171" s="64" t="s">
        <v>311</v>
      </c>
    </row>
    <row r="172" spans="1:20" ht="13" x14ac:dyDescent="0.6">
      <c r="A172" s="30">
        <v>172</v>
      </c>
      <c r="B172" s="81" t="s">
        <v>495</v>
      </c>
      <c r="C172" s="64" t="s">
        <v>496</v>
      </c>
      <c r="D172" s="72">
        <v>54</v>
      </c>
      <c r="E172" s="30">
        <v>0</v>
      </c>
      <c r="F172" s="72" t="s">
        <v>207</v>
      </c>
      <c r="G172" s="30">
        <v>1</v>
      </c>
      <c r="H172" s="72">
        <v>5</v>
      </c>
      <c r="I172" s="30">
        <v>0</v>
      </c>
      <c r="J172" s="72">
        <v>570</v>
      </c>
      <c r="K172" s="30">
        <v>450</v>
      </c>
      <c r="L172" s="72">
        <f t="shared" si="1"/>
        <v>60</v>
      </c>
      <c r="M172" s="31">
        <f t="shared" si="0"/>
        <v>0.13333333333333333</v>
      </c>
      <c r="N172" s="79" t="s">
        <v>493</v>
      </c>
      <c r="O172" s="64" t="s">
        <v>170</v>
      </c>
      <c r="P172" s="74" t="s">
        <v>71</v>
      </c>
      <c r="Q172" s="77"/>
      <c r="R172" s="64" t="s">
        <v>210</v>
      </c>
      <c r="S172" s="64" t="s">
        <v>210</v>
      </c>
      <c r="T172" s="64" t="s">
        <v>290</v>
      </c>
    </row>
    <row r="173" spans="1:20" ht="13" x14ac:dyDescent="0.6">
      <c r="A173" s="30">
        <v>173</v>
      </c>
      <c r="B173" s="81" t="s">
        <v>497</v>
      </c>
      <c r="C173" s="64" t="s">
        <v>498</v>
      </c>
      <c r="D173" s="72">
        <v>59</v>
      </c>
      <c r="E173" s="30">
        <v>0</v>
      </c>
      <c r="F173" s="72" t="s">
        <v>207</v>
      </c>
      <c r="G173" s="30">
        <v>2</v>
      </c>
      <c r="H173" s="72">
        <v>3</v>
      </c>
      <c r="I173" s="30">
        <v>0</v>
      </c>
      <c r="J173" s="72">
        <v>621</v>
      </c>
      <c r="K173" s="30">
        <v>463</v>
      </c>
      <c r="L173" s="72">
        <f t="shared" si="1"/>
        <v>64</v>
      </c>
      <c r="M173" s="31">
        <f t="shared" si="0"/>
        <v>0.13822894168466524</v>
      </c>
      <c r="N173" s="79" t="s">
        <v>493</v>
      </c>
      <c r="O173" s="64" t="s">
        <v>170</v>
      </c>
      <c r="P173" s="74" t="s">
        <v>71</v>
      </c>
      <c r="Q173" s="88" t="s">
        <v>499</v>
      </c>
      <c r="R173" s="64" t="s">
        <v>221</v>
      </c>
      <c r="S173" s="64" t="s">
        <v>210</v>
      </c>
      <c r="T173" s="64" t="s">
        <v>290</v>
      </c>
    </row>
    <row r="174" spans="1:20" ht="13" x14ac:dyDescent="0.6">
      <c r="A174" s="30">
        <v>174</v>
      </c>
      <c r="B174" s="81" t="s">
        <v>500</v>
      </c>
      <c r="C174" s="64" t="s">
        <v>501</v>
      </c>
      <c r="D174" s="72">
        <v>75</v>
      </c>
      <c r="E174" s="30">
        <v>1</v>
      </c>
      <c r="F174" s="72" t="s">
        <v>207</v>
      </c>
      <c r="G174" s="30">
        <v>4</v>
      </c>
      <c r="H174" s="72">
        <v>4</v>
      </c>
      <c r="I174" s="30">
        <v>0</v>
      </c>
      <c r="J174" s="72">
        <v>605</v>
      </c>
      <c r="K174" s="30">
        <v>476</v>
      </c>
      <c r="L174" s="72">
        <f t="shared" si="1"/>
        <v>84</v>
      </c>
      <c r="M174" s="31">
        <f t="shared" si="0"/>
        <v>0.17647058823529413</v>
      </c>
      <c r="N174" s="79" t="s">
        <v>104</v>
      </c>
      <c r="O174" s="64" t="s">
        <v>170</v>
      </c>
      <c r="P174" s="74" t="s">
        <v>71</v>
      </c>
      <c r="Q174" s="77"/>
      <c r="R174" s="64" t="s">
        <v>210</v>
      </c>
      <c r="S174" s="64" t="s">
        <v>210</v>
      </c>
      <c r="T174" s="64" t="s">
        <v>282</v>
      </c>
    </row>
    <row r="175" spans="1:20" ht="13" x14ac:dyDescent="0.6">
      <c r="A175" s="30">
        <v>175</v>
      </c>
      <c r="B175" s="81" t="s">
        <v>484</v>
      </c>
      <c r="C175" s="64" t="s">
        <v>502</v>
      </c>
      <c r="D175" s="72">
        <v>107</v>
      </c>
      <c r="E175" s="30">
        <v>3</v>
      </c>
      <c r="F175" s="72" t="s">
        <v>207</v>
      </c>
      <c r="G175" s="30">
        <v>5</v>
      </c>
      <c r="H175" s="72">
        <v>5</v>
      </c>
      <c r="I175" s="30">
        <v>0</v>
      </c>
      <c r="J175" s="72">
        <v>881</v>
      </c>
      <c r="K175" s="30">
        <v>685</v>
      </c>
      <c r="L175" s="72">
        <f t="shared" si="1"/>
        <v>120</v>
      </c>
      <c r="M175" s="31">
        <f t="shared" si="0"/>
        <v>0.17518248175182483</v>
      </c>
      <c r="N175" s="79" t="s">
        <v>104</v>
      </c>
      <c r="O175" s="64" t="s">
        <v>170</v>
      </c>
      <c r="P175" s="74" t="s">
        <v>71</v>
      </c>
      <c r="Q175" s="77"/>
      <c r="R175" s="64" t="s">
        <v>221</v>
      </c>
      <c r="S175" s="64" t="s">
        <v>210</v>
      </c>
      <c r="T175" s="64" t="s">
        <v>378</v>
      </c>
    </row>
    <row r="176" spans="1:20" ht="13" x14ac:dyDescent="0.6">
      <c r="A176" s="30">
        <v>176</v>
      </c>
      <c r="B176" s="81" t="s">
        <v>503</v>
      </c>
      <c r="C176" s="64" t="s">
        <v>504</v>
      </c>
      <c r="D176" s="72">
        <v>49</v>
      </c>
      <c r="E176" s="30">
        <v>1</v>
      </c>
      <c r="F176" s="72" t="s">
        <v>207</v>
      </c>
      <c r="G176" s="30">
        <v>2</v>
      </c>
      <c r="H176" s="72">
        <v>1</v>
      </c>
      <c r="I176" s="30">
        <v>0</v>
      </c>
      <c r="J176" s="84">
        <v>596</v>
      </c>
      <c r="K176" s="27">
        <v>470</v>
      </c>
      <c r="L176" s="72">
        <f t="shared" si="1"/>
        <v>53</v>
      </c>
      <c r="M176" s="31">
        <f t="shared" si="0"/>
        <v>0.11276595744680851</v>
      </c>
      <c r="N176" s="79" t="s">
        <v>104</v>
      </c>
      <c r="O176" s="64" t="s">
        <v>170</v>
      </c>
      <c r="P176" s="74" t="s">
        <v>71</v>
      </c>
      <c r="Q176" s="77"/>
      <c r="R176" s="64" t="s">
        <v>221</v>
      </c>
      <c r="S176" s="64" t="s">
        <v>210</v>
      </c>
      <c r="T176" s="64" t="s">
        <v>282</v>
      </c>
    </row>
    <row r="177" spans="1:20" ht="13" x14ac:dyDescent="0.6">
      <c r="A177" s="30">
        <v>177</v>
      </c>
      <c r="B177" s="81" t="s">
        <v>489</v>
      </c>
      <c r="C177" s="64" t="s">
        <v>505</v>
      </c>
      <c r="D177" s="72">
        <v>65</v>
      </c>
      <c r="E177" s="30">
        <v>0</v>
      </c>
      <c r="F177" s="72" t="s">
        <v>207</v>
      </c>
      <c r="G177" s="30">
        <v>7</v>
      </c>
      <c r="H177" s="72">
        <v>4</v>
      </c>
      <c r="I177" s="30">
        <v>0</v>
      </c>
      <c r="J177" s="72">
        <v>692</v>
      </c>
      <c r="K177" s="30">
        <v>544</v>
      </c>
      <c r="L177" s="72">
        <f t="shared" si="1"/>
        <v>76</v>
      </c>
      <c r="M177" s="31">
        <f t="shared" si="0"/>
        <v>0.13970588235294118</v>
      </c>
      <c r="N177" s="73">
        <v>43141</v>
      </c>
      <c r="O177" s="64" t="s">
        <v>170</v>
      </c>
      <c r="P177" s="74" t="s">
        <v>71</v>
      </c>
      <c r="Q177" s="77"/>
      <c r="R177" s="64" t="s">
        <v>210</v>
      </c>
      <c r="S177" s="64" t="s">
        <v>210</v>
      </c>
      <c r="T177" s="64" t="s">
        <v>378</v>
      </c>
    </row>
    <row r="178" spans="1:20" ht="13" x14ac:dyDescent="0.6">
      <c r="A178" s="30">
        <v>178</v>
      </c>
      <c r="B178" s="81" t="s">
        <v>506</v>
      </c>
      <c r="C178" s="64" t="s">
        <v>507</v>
      </c>
      <c r="D178" s="72">
        <v>95</v>
      </c>
      <c r="E178" s="30">
        <v>0</v>
      </c>
      <c r="F178" s="72" t="s">
        <v>207</v>
      </c>
      <c r="G178" s="30">
        <v>10</v>
      </c>
      <c r="H178" s="72">
        <v>1</v>
      </c>
      <c r="I178" s="30">
        <v>0</v>
      </c>
      <c r="J178" s="72">
        <v>710</v>
      </c>
      <c r="K178" s="30">
        <v>547</v>
      </c>
      <c r="L178" s="72">
        <f t="shared" si="1"/>
        <v>106</v>
      </c>
      <c r="M178" s="31">
        <f t="shared" si="0"/>
        <v>0.19378427787934185</v>
      </c>
      <c r="N178" s="76">
        <v>43141</v>
      </c>
      <c r="O178" s="64" t="s">
        <v>170</v>
      </c>
      <c r="P178" s="74" t="s">
        <v>71</v>
      </c>
      <c r="Q178" s="77"/>
      <c r="R178" s="64" t="s">
        <v>210</v>
      </c>
      <c r="S178" s="64" t="s">
        <v>210</v>
      </c>
      <c r="T178" s="64" t="s">
        <v>282</v>
      </c>
    </row>
    <row r="179" spans="1:20" ht="13" x14ac:dyDescent="0.6">
      <c r="A179" s="30">
        <v>179</v>
      </c>
      <c r="B179" s="71" t="s">
        <v>508</v>
      </c>
      <c r="C179" s="64" t="s">
        <v>509</v>
      </c>
      <c r="D179" s="72">
        <v>144</v>
      </c>
      <c r="E179" s="30">
        <v>4</v>
      </c>
      <c r="F179" s="72" t="s">
        <v>207</v>
      </c>
      <c r="G179" s="30">
        <v>11</v>
      </c>
      <c r="H179" s="72">
        <v>2</v>
      </c>
      <c r="I179" s="30">
        <v>1</v>
      </c>
      <c r="J179" s="72">
        <v>828</v>
      </c>
      <c r="K179" s="30">
        <v>617</v>
      </c>
      <c r="L179" s="72">
        <f t="shared" si="1"/>
        <v>162</v>
      </c>
      <c r="M179" s="31">
        <f t="shared" si="0"/>
        <v>0.26256077795786059</v>
      </c>
      <c r="N179" s="76">
        <v>43141</v>
      </c>
      <c r="O179" s="64" t="s">
        <v>170</v>
      </c>
      <c r="P179" s="74" t="s">
        <v>71</v>
      </c>
      <c r="Q179" s="77"/>
      <c r="R179" s="64" t="s">
        <v>221</v>
      </c>
      <c r="S179" s="74" t="s">
        <v>221</v>
      </c>
      <c r="T179" s="64" t="s">
        <v>290</v>
      </c>
    </row>
    <row r="180" spans="1:20" ht="13" x14ac:dyDescent="0.6">
      <c r="A180" s="30">
        <v>180</v>
      </c>
      <c r="B180" s="71" t="s">
        <v>493</v>
      </c>
      <c r="C180" s="64" t="s">
        <v>510</v>
      </c>
      <c r="D180" s="72">
        <v>100</v>
      </c>
      <c r="E180" s="30">
        <v>0</v>
      </c>
      <c r="F180" s="72" t="s">
        <v>207</v>
      </c>
      <c r="G180" s="30">
        <v>1</v>
      </c>
      <c r="H180" s="72">
        <v>5</v>
      </c>
      <c r="I180" s="30">
        <v>0</v>
      </c>
      <c r="J180" s="72">
        <v>799</v>
      </c>
      <c r="K180" s="30">
        <v>635</v>
      </c>
      <c r="L180" s="72">
        <f t="shared" si="1"/>
        <v>106</v>
      </c>
      <c r="M180" s="31">
        <f t="shared" si="0"/>
        <v>0.16692913385826771</v>
      </c>
      <c r="N180" s="76">
        <v>43141</v>
      </c>
      <c r="O180" s="64" t="s">
        <v>170</v>
      </c>
      <c r="P180" s="74" t="s">
        <v>71</v>
      </c>
      <c r="Q180" s="88" t="s">
        <v>499</v>
      </c>
      <c r="R180" s="64" t="s">
        <v>221</v>
      </c>
      <c r="S180" s="64" t="s">
        <v>210</v>
      </c>
      <c r="T180" s="64" t="s">
        <v>290</v>
      </c>
    </row>
    <row r="181" spans="1:20" ht="13" x14ac:dyDescent="0.6">
      <c r="A181" s="30">
        <v>181</v>
      </c>
      <c r="B181" s="71" t="s">
        <v>511</v>
      </c>
      <c r="C181" s="64" t="s">
        <v>512</v>
      </c>
      <c r="D181" s="72">
        <v>73</v>
      </c>
      <c r="E181" s="30">
        <v>0</v>
      </c>
      <c r="F181" s="72" t="s">
        <v>207</v>
      </c>
      <c r="G181" s="30">
        <v>1</v>
      </c>
      <c r="H181" s="72">
        <v>4</v>
      </c>
      <c r="I181" s="30">
        <v>0</v>
      </c>
      <c r="J181" s="72">
        <v>590</v>
      </c>
      <c r="K181" s="30">
        <v>457</v>
      </c>
      <c r="L181" s="72">
        <f t="shared" si="1"/>
        <v>78</v>
      </c>
      <c r="M181" s="31">
        <f t="shared" si="0"/>
        <v>0.17067833698030635</v>
      </c>
      <c r="N181" s="76">
        <v>43141</v>
      </c>
      <c r="O181" s="64" t="s">
        <v>170</v>
      </c>
      <c r="P181" s="74" t="s">
        <v>71</v>
      </c>
      <c r="Q181" s="77"/>
      <c r="R181" s="64" t="s">
        <v>210</v>
      </c>
      <c r="S181" s="74" t="s">
        <v>221</v>
      </c>
      <c r="T181" s="64" t="s">
        <v>378</v>
      </c>
    </row>
    <row r="182" spans="1:20" ht="13" x14ac:dyDescent="0.6">
      <c r="A182" s="30">
        <v>182</v>
      </c>
      <c r="B182" s="71" t="s">
        <v>513</v>
      </c>
      <c r="C182" s="64" t="s">
        <v>514</v>
      </c>
      <c r="D182" s="72">
        <v>75</v>
      </c>
      <c r="E182" s="30">
        <v>0</v>
      </c>
      <c r="F182" s="72" t="s">
        <v>207</v>
      </c>
      <c r="G182" s="30">
        <v>8</v>
      </c>
      <c r="H182" s="72">
        <v>0</v>
      </c>
      <c r="I182" s="30">
        <v>0</v>
      </c>
      <c r="J182" s="72">
        <v>788</v>
      </c>
      <c r="K182" s="30">
        <v>636</v>
      </c>
      <c r="L182" s="72">
        <f t="shared" si="1"/>
        <v>83</v>
      </c>
      <c r="M182" s="31">
        <f t="shared" si="0"/>
        <v>0.13050314465408805</v>
      </c>
      <c r="N182" s="76">
        <v>43141</v>
      </c>
      <c r="O182" s="64" t="s">
        <v>170</v>
      </c>
      <c r="P182" s="74" t="s">
        <v>71</v>
      </c>
      <c r="Q182" s="77"/>
      <c r="R182" s="64" t="s">
        <v>221</v>
      </c>
      <c r="S182" s="64" t="s">
        <v>210</v>
      </c>
      <c r="T182" s="64" t="s">
        <v>378</v>
      </c>
    </row>
    <row r="183" spans="1:20" ht="13" x14ac:dyDescent="0.6">
      <c r="A183" s="30">
        <v>183</v>
      </c>
      <c r="B183" s="71" t="s">
        <v>104</v>
      </c>
      <c r="C183" s="64" t="s">
        <v>515</v>
      </c>
      <c r="D183" s="72">
        <v>145</v>
      </c>
      <c r="E183" s="30">
        <v>0</v>
      </c>
      <c r="F183" s="72" t="s">
        <v>207</v>
      </c>
      <c r="G183" s="30">
        <v>2</v>
      </c>
      <c r="H183" s="72">
        <v>6</v>
      </c>
      <c r="I183" s="30">
        <v>4</v>
      </c>
      <c r="J183" s="72">
        <v>1253</v>
      </c>
      <c r="K183" s="30">
        <v>1061</v>
      </c>
      <c r="L183" s="72">
        <f t="shared" si="1"/>
        <v>157</v>
      </c>
      <c r="M183" s="31">
        <f t="shared" si="0"/>
        <v>0.14797360980207352</v>
      </c>
      <c r="N183" s="76">
        <v>43169</v>
      </c>
      <c r="O183" s="64" t="s">
        <v>170</v>
      </c>
      <c r="P183" s="74" t="s">
        <v>71</v>
      </c>
      <c r="Q183" s="77"/>
      <c r="R183" s="64" t="s">
        <v>210</v>
      </c>
      <c r="S183" s="74" t="s">
        <v>221</v>
      </c>
      <c r="T183" s="54" t="s">
        <v>222</v>
      </c>
    </row>
    <row r="184" spans="1:20" ht="13" x14ac:dyDescent="0.6">
      <c r="A184" s="30">
        <v>184</v>
      </c>
      <c r="B184" s="71" t="s">
        <v>516</v>
      </c>
      <c r="C184" s="64" t="s">
        <v>517</v>
      </c>
      <c r="D184" s="72">
        <v>94</v>
      </c>
      <c r="E184" s="30">
        <v>0</v>
      </c>
      <c r="F184" s="72" t="s">
        <v>207</v>
      </c>
      <c r="G184" s="30">
        <v>6</v>
      </c>
      <c r="H184" s="72">
        <v>4</v>
      </c>
      <c r="I184" s="30">
        <v>1</v>
      </c>
      <c r="J184" s="72">
        <v>727</v>
      </c>
      <c r="K184" s="30">
        <v>559</v>
      </c>
      <c r="L184" s="72">
        <f t="shared" si="1"/>
        <v>105</v>
      </c>
      <c r="M184" s="31">
        <f t="shared" si="0"/>
        <v>0.18783542039355994</v>
      </c>
      <c r="N184" s="73">
        <v>43291</v>
      </c>
      <c r="O184" s="64" t="s">
        <v>170</v>
      </c>
      <c r="P184" s="74" t="s">
        <v>71</v>
      </c>
      <c r="Q184" s="77"/>
      <c r="R184" s="64" t="s">
        <v>210</v>
      </c>
      <c r="S184" s="64" t="s">
        <v>210</v>
      </c>
      <c r="T184" s="64" t="s">
        <v>378</v>
      </c>
    </row>
    <row r="185" spans="1:20" ht="13" x14ac:dyDescent="0.6">
      <c r="A185" s="30">
        <v>185</v>
      </c>
      <c r="B185" s="71" t="s">
        <v>518</v>
      </c>
      <c r="C185" s="64" t="s">
        <v>519</v>
      </c>
      <c r="D185" s="72">
        <v>59</v>
      </c>
      <c r="E185" s="30">
        <v>0</v>
      </c>
      <c r="F185" s="72" t="s">
        <v>207</v>
      </c>
      <c r="G185" s="30">
        <v>1</v>
      </c>
      <c r="H185" s="72">
        <v>3</v>
      </c>
      <c r="I185" s="30">
        <v>1</v>
      </c>
      <c r="J185" s="72">
        <v>701</v>
      </c>
      <c r="K185" s="30">
        <v>530</v>
      </c>
      <c r="L185" s="72">
        <f t="shared" si="1"/>
        <v>64</v>
      </c>
      <c r="M185" s="31">
        <f t="shared" si="0"/>
        <v>0.12075471698113208</v>
      </c>
      <c r="N185" s="73">
        <v>43291</v>
      </c>
      <c r="O185" s="64" t="s">
        <v>170</v>
      </c>
      <c r="P185" s="74" t="s">
        <v>71</v>
      </c>
      <c r="Q185" s="77"/>
      <c r="R185" s="64" t="s">
        <v>221</v>
      </c>
      <c r="S185" s="74" t="s">
        <v>221</v>
      </c>
      <c r="T185" s="64" t="s">
        <v>378</v>
      </c>
    </row>
    <row r="186" spans="1:20" ht="13" x14ac:dyDescent="0.6">
      <c r="A186" s="30">
        <v>186</v>
      </c>
      <c r="B186" s="71" t="s">
        <v>520</v>
      </c>
      <c r="C186" s="89" t="s">
        <v>521</v>
      </c>
      <c r="D186" s="72">
        <v>82</v>
      </c>
      <c r="E186" s="30">
        <v>1</v>
      </c>
      <c r="F186" s="72" t="s">
        <v>207</v>
      </c>
      <c r="G186" s="30">
        <v>1</v>
      </c>
      <c r="H186" s="72">
        <v>1</v>
      </c>
      <c r="I186" s="30">
        <v>0</v>
      </c>
      <c r="J186" s="72">
        <v>761</v>
      </c>
      <c r="K186" s="30">
        <v>604</v>
      </c>
      <c r="L186" s="72">
        <f t="shared" si="1"/>
        <v>85</v>
      </c>
      <c r="M186" s="31">
        <f t="shared" si="0"/>
        <v>0.14072847682119205</v>
      </c>
      <c r="N186" s="73">
        <v>43291</v>
      </c>
      <c r="O186" s="64" t="s">
        <v>170</v>
      </c>
      <c r="P186" s="74" t="s">
        <v>71</v>
      </c>
      <c r="Q186" s="77"/>
      <c r="R186" s="64" t="s">
        <v>210</v>
      </c>
      <c r="S186" s="64" t="s">
        <v>210</v>
      </c>
      <c r="T186" s="64" t="s">
        <v>378</v>
      </c>
    </row>
    <row r="187" spans="1:20" ht="13" x14ac:dyDescent="0.6">
      <c r="A187" s="30">
        <v>187</v>
      </c>
      <c r="B187" s="71" t="s">
        <v>522</v>
      </c>
      <c r="C187" s="64" t="s">
        <v>523</v>
      </c>
      <c r="D187" s="72">
        <v>61</v>
      </c>
      <c r="E187" s="30">
        <v>3</v>
      </c>
      <c r="F187" s="72" t="s">
        <v>207</v>
      </c>
      <c r="G187" s="30">
        <v>2</v>
      </c>
      <c r="H187" s="72">
        <v>2</v>
      </c>
      <c r="I187" s="30">
        <v>0</v>
      </c>
      <c r="J187" s="72">
        <v>644</v>
      </c>
      <c r="K187" s="30">
        <v>509</v>
      </c>
      <c r="L187" s="72">
        <f t="shared" si="1"/>
        <v>68</v>
      </c>
      <c r="M187" s="31">
        <f t="shared" si="0"/>
        <v>0.13359528487229863</v>
      </c>
      <c r="N187" s="73">
        <v>43291</v>
      </c>
      <c r="O187" s="64" t="s">
        <v>170</v>
      </c>
      <c r="P187" s="74" t="s">
        <v>71</v>
      </c>
      <c r="Q187" s="88" t="s">
        <v>499</v>
      </c>
      <c r="R187" s="64" t="s">
        <v>221</v>
      </c>
      <c r="S187" s="64" t="s">
        <v>210</v>
      </c>
      <c r="T187" s="64" t="s">
        <v>290</v>
      </c>
    </row>
    <row r="188" spans="1:20" ht="13" x14ac:dyDescent="0.6">
      <c r="A188" s="30">
        <v>188</v>
      </c>
      <c r="B188" s="90">
        <v>43110</v>
      </c>
      <c r="C188" s="64" t="s">
        <v>524</v>
      </c>
      <c r="D188" s="72">
        <v>75</v>
      </c>
      <c r="E188" s="30">
        <v>0</v>
      </c>
      <c r="F188" s="72" t="s">
        <v>207</v>
      </c>
      <c r="G188" s="30">
        <v>2</v>
      </c>
      <c r="H188" s="72">
        <v>0</v>
      </c>
      <c r="I188" s="30">
        <v>0</v>
      </c>
      <c r="J188" s="72">
        <v>908</v>
      </c>
      <c r="K188" s="30">
        <v>749</v>
      </c>
      <c r="L188" s="72">
        <f t="shared" si="1"/>
        <v>77</v>
      </c>
      <c r="M188" s="31">
        <f t="shared" si="0"/>
        <v>0.10280373831775701</v>
      </c>
      <c r="N188" s="76">
        <v>43322</v>
      </c>
      <c r="O188" s="64" t="s">
        <v>170</v>
      </c>
      <c r="P188" s="74" t="s">
        <v>71</v>
      </c>
      <c r="Q188" s="77"/>
      <c r="R188" s="64" t="s">
        <v>221</v>
      </c>
      <c r="S188" s="64" t="s">
        <v>210</v>
      </c>
      <c r="T188" s="64" t="s">
        <v>378</v>
      </c>
    </row>
    <row r="189" spans="1:20" ht="13" x14ac:dyDescent="0.6">
      <c r="A189" s="30">
        <v>189</v>
      </c>
      <c r="B189" s="90">
        <v>43141</v>
      </c>
      <c r="C189" s="64" t="s">
        <v>525</v>
      </c>
      <c r="D189" s="72">
        <v>66</v>
      </c>
      <c r="E189" s="30">
        <v>0</v>
      </c>
      <c r="F189" s="72" t="s">
        <v>207</v>
      </c>
      <c r="G189" s="30">
        <v>5</v>
      </c>
      <c r="H189" s="72">
        <v>0</v>
      </c>
      <c r="I189" s="30">
        <v>0</v>
      </c>
      <c r="J189" s="72">
        <v>663</v>
      </c>
      <c r="K189" s="30">
        <v>540</v>
      </c>
      <c r="L189" s="72">
        <f t="shared" si="1"/>
        <v>71</v>
      </c>
      <c r="M189" s="31">
        <f t="shared" si="0"/>
        <v>0.13148148148148148</v>
      </c>
      <c r="N189" s="76">
        <v>43353</v>
      </c>
      <c r="O189" s="64" t="s">
        <v>170</v>
      </c>
      <c r="P189" s="74" t="s">
        <v>71</v>
      </c>
      <c r="Q189" s="77"/>
      <c r="R189" s="64" t="s">
        <v>221</v>
      </c>
      <c r="S189" s="64" t="s">
        <v>210</v>
      </c>
      <c r="T189" s="64" t="s">
        <v>290</v>
      </c>
    </row>
    <row r="190" spans="1:20" ht="13" x14ac:dyDescent="0.6">
      <c r="A190" s="30">
        <v>190</v>
      </c>
      <c r="B190" s="90">
        <v>43169</v>
      </c>
      <c r="C190" s="64" t="s">
        <v>526</v>
      </c>
      <c r="D190" s="72">
        <v>77</v>
      </c>
      <c r="E190" s="30">
        <v>0</v>
      </c>
      <c r="F190" s="72" t="s">
        <v>207</v>
      </c>
      <c r="G190" s="30">
        <v>4</v>
      </c>
      <c r="H190" s="72">
        <v>15</v>
      </c>
      <c r="I190" s="30">
        <v>0</v>
      </c>
      <c r="J190" s="72">
        <v>747</v>
      </c>
      <c r="K190" s="30">
        <v>608</v>
      </c>
      <c r="L190" s="72">
        <f t="shared" si="1"/>
        <v>96</v>
      </c>
      <c r="M190" s="31">
        <f t="shared" si="0"/>
        <v>0.15789473684210525</v>
      </c>
      <c r="N190" s="76">
        <v>43383</v>
      </c>
      <c r="O190" s="64" t="s">
        <v>170</v>
      </c>
      <c r="P190" s="74" t="s">
        <v>71</v>
      </c>
      <c r="Q190" s="77"/>
      <c r="R190" s="64" t="s">
        <v>210</v>
      </c>
      <c r="S190" s="64" t="s">
        <v>210</v>
      </c>
      <c r="T190" s="64" t="s">
        <v>378</v>
      </c>
    </row>
    <row r="191" spans="1:20" ht="13" x14ac:dyDescent="0.6">
      <c r="A191" s="30">
        <v>191</v>
      </c>
      <c r="B191" s="90">
        <v>43200</v>
      </c>
      <c r="C191" s="74" t="s">
        <v>527</v>
      </c>
      <c r="D191" s="72">
        <v>44</v>
      </c>
      <c r="E191" s="30">
        <v>0</v>
      </c>
      <c r="F191" s="72" t="s">
        <v>207</v>
      </c>
      <c r="G191" s="30">
        <v>0</v>
      </c>
      <c r="H191" s="72">
        <v>2</v>
      </c>
      <c r="I191" s="27">
        <v>0</v>
      </c>
      <c r="J191" s="84">
        <v>555</v>
      </c>
      <c r="K191" s="27">
        <v>453</v>
      </c>
      <c r="L191" s="72">
        <f t="shared" si="1"/>
        <v>46</v>
      </c>
      <c r="M191" s="31">
        <f t="shared" si="0"/>
        <v>0.10154525386313466</v>
      </c>
      <c r="N191" s="79" t="s">
        <v>528</v>
      </c>
      <c r="O191" s="64" t="s">
        <v>170</v>
      </c>
      <c r="P191" s="74" t="s">
        <v>71</v>
      </c>
      <c r="Q191" s="77"/>
      <c r="R191" s="64" t="s">
        <v>221</v>
      </c>
      <c r="S191" s="74" t="s">
        <v>221</v>
      </c>
      <c r="T191" s="64" t="s">
        <v>378</v>
      </c>
    </row>
    <row r="192" spans="1:20" ht="13" x14ac:dyDescent="0.6">
      <c r="A192" s="30">
        <v>192</v>
      </c>
      <c r="B192" s="90">
        <v>43200</v>
      </c>
      <c r="C192" s="64" t="s">
        <v>529</v>
      </c>
      <c r="D192" s="72">
        <v>41</v>
      </c>
      <c r="E192" s="30">
        <v>1</v>
      </c>
      <c r="F192" s="72" t="s">
        <v>207</v>
      </c>
      <c r="G192" s="30">
        <v>2</v>
      </c>
      <c r="H192" s="72">
        <v>2</v>
      </c>
      <c r="I192" s="30">
        <v>0</v>
      </c>
      <c r="J192" s="72">
        <v>573</v>
      </c>
      <c r="K192" s="30">
        <v>473</v>
      </c>
      <c r="L192" s="72">
        <f t="shared" si="1"/>
        <v>46</v>
      </c>
      <c r="M192" s="31">
        <f t="shared" si="0"/>
        <v>9.7251585623678652E-2</v>
      </c>
      <c r="N192" s="79" t="s">
        <v>528</v>
      </c>
      <c r="O192" s="64" t="s">
        <v>170</v>
      </c>
      <c r="P192" s="74" t="s">
        <v>71</v>
      </c>
      <c r="Q192" s="77"/>
      <c r="R192" s="64" t="s">
        <v>221</v>
      </c>
      <c r="S192" s="64" t="s">
        <v>210</v>
      </c>
      <c r="T192" s="64" t="s">
        <v>290</v>
      </c>
    </row>
    <row r="193" spans="1:20" ht="13" x14ac:dyDescent="0.6">
      <c r="A193" s="30">
        <v>193</v>
      </c>
      <c r="B193" s="90">
        <v>43230</v>
      </c>
      <c r="C193" s="64" t="s">
        <v>530</v>
      </c>
      <c r="D193" s="72">
        <v>969</v>
      </c>
      <c r="E193" s="30">
        <v>3</v>
      </c>
      <c r="F193" s="72" t="s">
        <v>207</v>
      </c>
      <c r="G193" s="30">
        <v>134</v>
      </c>
      <c r="H193" s="72">
        <v>142</v>
      </c>
      <c r="I193" s="30">
        <v>65</v>
      </c>
      <c r="J193" s="72">
        <v>13144</v>
      </c>
      <c r="K193" s="30">
        <v>11437</v>
      </c>
      <c r="L193" s="72">
        <f t="shared" si="1"/>
        <v>1313</v>
      </c>
      <c r="M193" s="31">
        <f t="shared" si="0"/>
        <v>0.11480283291072833</v>
      </c>
      <c r="N193" s="79" t="s">
        <v>528</v>
      </c>
      <c r="O193" s="64" t="s">
        <v>170</v>
      </c>
      <c r="P193" s="74" t="s">
        <v>71</v>
      </c>
      <c r="Q193" s="77"/>
      <c r="R193" s="64" t="s">
        <v>210</v>
      </c>
      <c r="S193" s="74" t="s">
        <v>221</v>
      </c>
      <c r="T193" s="91" t="s">
        <v>378</v>
      </c>
    </row>
    <row r="194" spans="1:20" ht="13" x14ac:dyDescent="0.6">
      <c r="A194" s="30">
        <v>194</v>
      </c>
      <c r="B194" s="90">
        <v>43261</v>
      </c>
      <c r="C194" s="64" t="s">
        <v>531</v>
      </c>
      <c r="D194" s="72">
        <v>74</v>
      </c>
      <c r="E194" s="30">
        <v>0</v>
      </c>
      <c r="F194" s="72">
        <v>0</v>
      </c>
      <c r="G194" s="30">
        <v>3</v>
      </c>
      <c r="H194" s="72">
        <v>2</v>
      </c>
      <c r="I194" s="30">
        <v>0</v>
      </c>
      <c r="J194" s="72">
        <v>678</v>
      </c>
      <c r="K194" s="30">
        <v>530</v>
      </c>
      <c r="L194" s="72">
        <f t="shared" ref="L194:L534" si="2">SUM(D194+E194+F194+G194+H194+I194)</f>
        <v>79</v>
      </c>
      <c r="M194" s="31">
        <f t="shared" si="0"/>
        <v>0.1490566037735849</v>
      </c>
      <c r="N194" s="79" t="s">
        <v>528</v>
      </c>
      <c r="O194" s="64" t="s">
        <v>170</v>
      </c>
      <c r="P194" s="74" t="s">
        <v>71</v>
      </c>
      <c r="Q194" s="77"/>
      <c r="R194" s="64" t="s">
        <v>210</v>
      </c>
      <c r="S194" s="64" t="s">
        <v>210</v>
      </c>
      <c r="T194" s="64" t="s">
        <v>378</v>
      </c>
    </row>
    <row r="195" spans="1:20" ht="13" x14ac:dyDescent="0.6">
      <c r="A195" s="30">
        <v>195</v>
      </c>
      <c r="B195" s="90">
        <v>43291</v>
      </c>
      <c r="C195" s="64" t="s">
        <v>532</v>
      </c>
      <c r="D195" s="72">
        <v>73</v>
      </c>
      <c r="E195" s="30">
        <v>0</v>
      </c>
      <c r="F195" s="72">
        <v>1</v>
      </c>
      <c r="G195" s="30">
        <v>3</v>
      </c>
      <c r="H195" s="72">
        <v>2</v>
      </c>
      <c r="I195" s="30">
        <v>0</v>
      </c>
      <c r="J195" s="72">
        <v>649</v>
      </c>
      <c r="K195" s="30">
        <v>515</v>
      </c>
      <c r="L195" s="72">
        <f t="shared" si="2"/>
        <v>79</v>
      </c>
      <c r="M195" s="31">
        <f t="shared" si="0"/>
        <v>0.15339805825242719</v>
      </c>
      <c r="N195" s="79" t="s">
        <v>528</v>
      </c>
      <c r="O195" s="64" t="s">
        <v>170</v>
      </c>
      <c r="P195" s="74" t="s">
        <v>71</v>
      </c>
      <c r="Q195" s="88" t="s">
        <v>499</v>
      </c>
      <c r="R195" s="64" t="s">
        <v>221</v>
      </c>
      <c r="S195" s="64" t="s">
        <v>210</v>
      </c>
      <c r="T195" s="64" t="s">
        <v>290</v>
      </c>
    </row>
    <row r="196" spans="1:20" ht="13" x14ac:dyDescent="0.6">
      <c r="A196" s="30">
        <v>196</v>
      </c>
      <c r="B196" s="90">
        <v>43322</v>
      </c>
      <c r="C196" s="74" t="s">
        <v>533</v>
      </c>
      <c r="D196" s="72">
        <v>96</v>
      </c>
      <c r="E196" s="30">
        <v>1</v>
      </c>
      <c r="F196" s="72">
        <v>0</v>
      </c>
      <c r="G196" s="30">
        <v>1</v>
      </c>
      <c r="H196" s="72">
        <v>3</v>
      </c>
      <c r="I196" s="30">
        <v>0</v>
      </c>
      <c r="J196" s="72">
        <v>1096</v>
      </c>
      <c r="K196" s="30">
        <v>797</v>
      </c>
      <c r="L196" s="72">
        <f t="shared" si="2"/>
        <v>101</v>
      </c>
      <c r="M196" s="31">
        <f t="shared" si="0"/>
        <v>0.12672521957340024</v>
      </c>
      <c r="N196" s="79" t="s">
        <v>534</v>
      </c>
      <c r="O196" s="64" t="s">
        <v>170</v>
      </c>
      <c r="P196" s="74" t="s">
        <v>71</v>
      </c>
      <c r="Q196" s="77"/>
      <c r="R196" s="64" t="s">
        <v>221</v>
      </c>
      <c r="S196" s="74" t="s">
        <v>221</v>
      </c>
      <c r="T196" s="64" t="s">
        <v>378</v>
      </c>
    </row>
    <row r="197" spans="1:20" ht="13" x14ac:dyDescent="0.6">
      <c r="A197" s="30">
        <v>197</v>
      </c>
      <c r="B197" s="90">
        <v>43353</v>
      </c>
      <c r="C197" s="64" t="s">
        <v>535</v>
      </c>
      <c r="D197" s="72">
        <v>106</v>
      </c>
      <c r="E197" s="30">
        <v>0</v>
      </c>
      <c r="F197" s="72">
        <v>0</v>
      </c>
      <c r="G197" s="30">
        <v>2</v>
      </c>
      <c r="H197" s="72">
        <v>6</v>
      </c>
      <c r="I197" s="30">
        <v>0</v>
      </c>
      <c r="J197" s="72">
        <v>1263</v>
      </c>
      <c r="K197" s="30">
        <v>923</v>
      </c>
      <c r="L197" s="72">
        <f t="shared" si="2"/>
        <v>114</v>
      </c>
      <c r="M197" s="31">
        <f t="shared" si="0"/>
        <v>0.12351029252437704</v>
      </c>
      <c r="N197" s="79" t="s">
        <v>536</v>
      </c>
      <c r="O197" s="64" t="s">
        <v>170</v>
      </c>
      <c r="P197" s="74" t="s">
        <v>71</v>
      </c>
      <c r="Q197" s="77"/>
      <c r="R197" s="64" t="s">
        <v>210</v>
      </c>
      <c r="S197" s="74" t="s">
        <v>221</v>
      </c>
      <c r="T197" s="54" t="s">
        <v>222</v>
      </c>
    </row>
    <row r="198" spans="1:20" ht="13" x14ac:dyDescent="0.6">
      <c r="A198" s="30">
        <v>198</v>
      </c>
      <c r="B198" s="90">
        <v>43383</v>
      </c>
      <c r="C198" s="64" t="s">
        <v>537</v>
      </c>
      <c r="D198" s="72">
        <v>48</v>
      </c>
      <c r="E198" s="30">
        <v>1</v>
      </c>
      <c r="F198" s="72">
        <v>0</v>
      </c>
      <c r="G198" s="30">
        <v>3</v>
      </c>
      <c r="H198" s="72">
        <v>3</v>
      </c>
      <c r="I198" s="30">
        <v>0</v>
      </c>
      <c r="J198" s="72">
        <v>669</v>
      </c>
      <c r="K198" s="30">
        <v>524</v>
      </c>
      <c r="L198" s="72">
        <f t="shared" si="2"/>
        <v>55</v>
      </c>
      <c r="M198" s="31">
        <f t="shared" si="0"/>
        <v>0.1049618320610687</v>
      </c>
      <c r="N198" s="79" t="s">
        <v>108</v>
      </c>
      <c r="O198" s="64" t="s">
        <v>170</v>
      </c>
      <c r="P198" s="74" t="s">
        <v>71</v>
      </c>
      <c r="Q198" s="77"/>
      <c r="R198" s="64" t="s">
        <v>221</v>
      </c>
      <c r="S198" s="64" t="s">
        <v>210</v>
      </c>
      <c r="T198" s="64" t="s">
        <v>378</v>
      </c>
    </row>
    <row r="199" spans="1:20" ht="13" x14ac:dyDescent="0.6">
      <c r="A199" s="30">
        <v>199</v>
      </c>
      <c r="B199" s="90">
        <v>43414</v>
      </c>
      <c r="C199" s="64" t="s">
        <v>538</v>
      </c>
      <c r="D199" s="72">
        <v>54</v>
      </c>
      <c r="E199" s="30">
        <v>1</v>
      </c>
      <c r="F199" s="72">
        <v>0</v>
      </c>
      <c r="G199" s="30">
        <v>2</v>
      </c>
      <c r="H199" s="72">
        <v>1</v>
      </c>
      <c r="I199" s="30">
        <v>0</v>
      </c>
      <c r="J199" s="72">
        <v>639</v>
      </c>
      <c r="K199" s="30">
        <v>507</v>
      </c>
      <c r="L199" s="72">
        <f t="shared" si="2"/>
        <v>58</v>
      </c>
      <c r="M199" s="31">
        <f t="shared" si="0"/>
        <v>0.11439842209072978</v>
      </c>
      <c r="N199" s="79" t="s">
        <v>539</v>
      </c>
      <c r="O199" s="64" t="s">
        <v>170</v>
      </c>
      <c r="P199" s="74" t="s">
        <v>71</v>
      </c>
      <c r="Q199" s="77"/>
      <c r="R199" s="64" t="s">
        <v>221</v>
      </c>
      <c r="S199" s="64" t="s">
        <v>210</v>
      </c>
      <c r="T199" s="64" t="s">
        <v>378</v>
      </c>
    </row>
    <row r="200" spans="1:20" ht="13" x14ac:dyDescent="0.6">
      <c r="A200" s="30">
        <v>200</v>
      </c>
      <c r="B200" s="90">
        <v>43444</v>
      </c>
      <c r="C200" s="64" t="s">
        <v>540</v>
      </c>
      <c r="D200" s="72">
        <v>38</v>
      </c>
      <c r="E200" s="30">
        <v>0</v>
      </c>
      <c r="F200" s="72">
        <v>0</v>
      </c>
      <c r="G200" s="30">
        <v>3</v>
      </c>
      <c r="H200" s="72">
        <v>0</v>
      </c>
      <c r="I200" s="30">
        <v>0</v>
      </c>
      <c r="J200" s="72">
        <v>565</v>
      </c>
      <c r="K200" s="30">
        <v>465</v>
      </c>
      <c r="L200" s="72">
        <f t="shared" si="2"/>
        <v>41</v>
      </c>
      <c r="M200" s="31">
        <f t="shared" si="0"/>
        <v>8.8172043010752682E-2</v>
      </c>
      <c r="N200" s="30" t="s">
        <v>541</v>
      </c>
      <c r="O200" s="64" t="s">
        <v>170</v>
      </c>
      <c r="P200" s="74" t="s">
        <v>71</v>
      </c>
      <c r="Q200" s="77"/>
      <c r="R200" s="64" t="s">
        <v>221</v>
      </c>
      <c r="S200" s="64" t="s">
        <v>210</v>
      </c>
      <c r="T200" s="64" t="s">
        <v>378</v>
      </c>
    </row>
    <row r="201" spans="1:20" ht="13" x14ac:dyDescent="0.6">
      <c r="A201" s="30">
        <v>201</v>
      </c>
      <c r="B201" s="71" t="s">
        <v>542</v>
      </c>
      <c r="C201" s="64" t="s">
        <v>543</v>
      </c>
      <c r="D201" s="72">
        <v>88</v>
      </c>
      <c r="E201" s="30">
        <v>0</v>
      </c>
      <c r="F201" s="72">
        <v>0</v>
      </c>
      <c r="G201" s="30">
        <v>3</v>
      </c>
      <c r="H201" s="72">
        <v>1</v>
      </c>
      <c r="I201" s="30">
        <v>0</v>
      </c>
      <c r="J201" s="72">
        <v>666</v>
      </c>
      <c r="K201" s="30">
        <v>535</v>
      </c>
      <c r="L201" s="72">
        <f t="shared" si="2"/>
        <v>92</v>
      </c>
      <c r="M201" s="31">
        <f t="shared" si="0"/>
        <v>0.17196261682242991</v>
      </c>
      <c r="N201" s="30" t="s">
        <v>541</v>
      </c>
      <c r="O201" s="64" t="s">
        <v>170</v>
      </c>
      <c r="P201" s="74" t="s">
        <v>71</v>
      </c>
      <c r="Q201" s="74"/>
      <c r="R201" s="64" t="s">
        <v>221</v>
      </c>
      <c r="S201" s="74" t="s">
        <v>221</v>
      </c>
      <c r="T201" s="64" t="s">
        <v>378</v>
      </c>
    </row>
    <row r="202" spans="1:20" ht="13" x14ac:dyDescent="0.6">
      <c r="A202" s="30">
        <v>202</v>
      </c>
      <c r="B202" s="71" t="s">
        <v>528</v>
      </c>
      <c r="C202" s="64" t="s">
        <v>544</v>
      </c>
      <c r="D202" s="72">
        <v>80</v>
      </c>
      <c r="E202" s="30">
        <v>0</v>
      </c>
      <c r="F202" s="72">
        <v>0</v>
      </c>
      <c r="G202" s="30">
        <v>4</v>
      </c>
      <c r="H202" s="72">
        <v>2</v>
      </c>
      <c r="I202" s="30">
        <v>0</v>
      </c>
      <c r="J202" s="72">
        <v>690</v>
      </c>
      <c r="K202" s="30">
        <v>556</v>
      </c>
      <c r="L202" s="72">
        <f t="shared" si="2"/>
        <v>86</v>
      </c>
      <c r="M202" s="31">
        <f t="shared" si="0"/>
        <v>0.15467625899280577</v>
      </c>
      <c r="N202" s="30" t="s">
        <v>541</v>
      </c>
      <c r="O202" s="64" t="s">
        <v>170</v>
      </c>
      <c r="P202" s="74" t="s">
        <v>71</v>
      </c>
      <c r="Q202" s="88" t="s">
        <v>499</v>
      </c>
      <c r="R202" s="64" t="s">
        <v>221</v>
      </c>
      <c r="S202" s="64" t="s">
        <v>210</v>
      </c>
      <c r="T202" s="64" t="s">
        <v>290</v>
      </c>
    </row>
    <row r="203" spans="1:20" ht="13" x14ac:dyDescent="0.6">
      <c r="A203" s="30">
        <v>203</v>
      </c>
      <c r="B203" s="71" t="s">
        <v>534</v>
      </c>
      <c r="C203" s="64" t="s">
        <v>545</v>
      </c>
      <c r="D203" s="72">
        <v>86</v>
      </c>
      <c r="E203" s="30">
        <v>0</v>
      </c>
      <c r="F203" s="72">
        <v>0</v>
      </c>
      <c r="G203" s="30">
        <v>5</v>
      </c>
      <c r="H203" s="72">
        <v>13</v>
      </c>
      <c r="I203" s="30">
        <v>0</v>
      </c>
      <c r="J203" s="72">
        <v>917</v>
      </c>
      <c r="K203" s="30">
        <v>760</v>
      </c>
      <c r="L203" s="72">
        <f t="shared" si="2"/>
        <v>104</v>
      </c>
      <c r="M203" s="31">
        <f t="shared" si="0"/>
        <v>0.1368421052631579</v>
      </c>
      <c r="N203" s="30" t="s">
        <v>541</v>
      </c>
      <c r="O203" s="64" t="s">
        <v>170</v>
      </c>
      <c r="P203" s="74" t="s">
        <v>71</v>
      </c>
      <c r="Q203" s="77"/>
      <c r="R203" s="64" t="s">
        <v>210</v>
      </c>
      <c r="S203" s="64" t="s">
        <v>210</v>
      </c>
      <c r="T203" s="64" t="s">
        <v>282</v>
      </c>
    </row>
    <row r="204" spans="1:20" ht="13" x14ac:dyDescent="0.6">
      <c r="A204" s="30">
        <v>204</v>
      </c>
      <c r="B204" s="71" t="s">
        <v>536</v>
      </c>
      <c r="C204" s="64" t="s">
        <v>546</v>
      </c>
      <c r="D204" s="72">
        <v>60</v>
      </c>
      <c r="E204" s="30">
        <v>1</v>
      </c>
      <c r="F204" s="72">
        <v>0</v>
      </c>
      <c r="G204" s="30">
        <v>2</v>
      </c>
      <c r="H204" s="72">
        <v>6</v>
      </c>
      <c r="I204" s="30">
        <v>0</v>
      </c>
      <c r="J204" s="72">
        <v>657</v>
      </c>
      <c r="K204" s="30">
        <v>794</v>
      </c>
      <c r="L204" s="72">
        <f t="shared" si="2"/>
        <v>69</v>
      </c>
      <c r="M204" s="31">
        <f t="shared" si="0"/>
        <v>8.6901763224181361E-2</v>
      </c>
      <c r="N204" s="30" t="s">
        <v>547</v>
      </c>
      <c r="O204" s="64" t="s">
        <v>170</v>
      </c>
      <c r="P204" s="74" t="s">
        <v>71</v>
      </c>
      <c r="Q204" s="77"/>
      <c r="R204" s="64" t="s">
        <v>221</v>
      </c>
      <c r="S204" s="64" t="s">
        <v>210</v>
      </c>
      <c r="T204" s="64" t="s">
        <v>378</v>
      </c>
    </row>
    <row r="205" spans="1:20" ht="13" x14ac:dyDescent="0.6">
      <c r="A205" s="30">
        <v>205</v>
      </c>
      <c r="B205" s="71" t="s">
        <v>108</v>
      </c>
      <c r="C205" s="64" t="s">
        <v>548</v>
      </c>
      <c r="D205" s="72">
        <v>117</v>
      </c>
      <c r="E205" s="30">
        <v>0</v>
      </c>
      <c r="F205" s="72">
        <v>2</v>
      </c>
      <c r="G205" s="30">
        <v>6</v>
      </c>
      <c r="H205" s="72">
        <v>8</v>
      </c>
      <c r="I205" s="30">
        <v>2</v>
      </c>
      <c r="J205" s="72">
        <v>853</v>
      </c>
      <c r="K205" s="30">
        <v>724</v>
      </c>
      <c r="L205" s="72">
        <f t="shared" si="2"/>
        <v>135</v>
      </c>
      <c r="M205" s="31">
        <f t="shared" si="0"/>
        <v>0.18646408839779005</v>
      </c>
      <c r="N205" s="30" t="s">
        <v>110</v>
      </c>
      <c r="O205" s="64" t="s">
        <v>170</v>
      </c>
      <c r="P205" s="74" t="s">
        <v>71</v>
      </c>
      <c r="Q205" s="77"/>
      <c r="R205" s="64" t="s">
        <v>210</v>
      </c>
      <c r="S205" s="64" t="s">
        <v>210</v>
      </c>
      <c r="T205" s="64" t="s">
        <v>282</v>
      </c>
    </row>
    <row r="206" spans="1:20" ht="13" x14ac:dyDescent="0.6">
      <c r="A206" s="30">
        <v>206</v>
      </c>
      <c r="B206" s="71" t="s">
        <v>539</v>
      </c>
      <c r="C206" s="64" t="s">
        <v>549</v>
      </c>
      <c r="D206" s="72">
        <v>93</v>
      </c>
      <c r="E206" s="30">
        <v>4</v>
      </c>
      <c r="F206" s="72">
        <v>0</v>
      </c>
      <c r="G206" s="30">
        <v>3</v>
      </c>
      <c r="H206" s="72">
        <v>5</v>
      </c>
      <c r="I206" s="30">
        <v>1</v>
      </c>
      <c r="J206" s="72">
        <v>782</v>
      </c>
      <c r="K206" s="30">
        <v>645</v>
      </c>
      <c r="L206" s="72">
        <f t="shared" si="2"/>
        <v>106</v>
      </c>
      <c r="M206" s="31">
        <f t="shared" si="0"/>
        <v>0.16434108527131783</v>
      </c>
      <c r="N206" s="30" t="s">
        <v>550</v>
      </c>
      <c r="O206" s="64" t="s">
        <v>170</v>
      </c>
      <c r="P206" s="74" t="s">
        <v>71</v>
      </c>
      <c r="Q206" s="82" t="s">
        <v>388</v>
      </c>
      <c r="R206" s="64" t="s">
        <v>210</v>
      </c>
      <c r="S206" s="64" t="s">
        <v>210</v>
      </c>
      <c r="T206" s="54" t="s">
        <v>211</v>
      </c>
    </row>
    <row r="207" spans="1:20" ht="13" x14ac:dyDescent="0.6">
      <c r="A207" s="30">
        <v>207</v>
      </c>
      <c r="B207" s="71" t="s">
        <v>551</v>
      </c>
      <c r="C207" s="64" t="s">
        <v>552</v>
      </c>
      <c r="D207" s="72">
        <v>54</v>
      </c>
      <c r="E207" s="30">
        <v>0</v>
      </c>
      <c r="F207" s="72">
        <v>0</v>
      </c>
      <c r="G207" s="30">
        <v>2</v>
      </c>
      <c r="H207" s="72">
        <v>0</v>
      </c>
      <c r="I207" s="30">
        <v>0</v>
      </c>
      <c r="J207" s="72">
        <v>663</v>
      </c>
      <c r="K207" s="30">
        <v>557</v>
      </c>
      <c r="L207" s="72">
        <f t="shared" si="2"/>
        <v>56</v>
      </c>
      <c r="M207" s="31">
        <f t="shared" si="0"/>
        <v>0.10053859964093358</v>
      </c>
      <c r="N207" s="30" t="s">
        <v>550</v>
      </c>
      <c r="O207" s="64" t="s">
        <v>170</v>
      </c>
      <c r="P207" s="74" t="s">
        <v>71</v>
      </c>
      <c r="Q207" s="77"/>
      <c r="R207" s="64" t="s">
        <v>210</v>
      </c>
      <c r="S207" s="64" t="s">
        <v>210</v>
      </c>
      <c r="T207" s="64" t="s">
        <v>211</v>
      </c>
    </row>
    <row r="208" spans="1:20" ht="13" x14ac:dyDescent="0.6">
      <c r="A208" s="30">
        <v>208</v>
      </c>
      <c r="B208" s="71" t="s">
        <v>553</v>
      </c>
      <c r="C208" s="64" t="s">
        <v>554</v>
      </c>
      <c r="D208" s="72">
        <v>57</v>
      </c>
      <c r="E208" s="30">
        <v>0</v>
      </c>
      <c r="F208" s="72">
        <v>0</v>
      </c>
      <c r="G208" s="30">
        <v>2</v>
      </c>
      <c r="H208" s="72">
        <v>0</v>
      </c>
      <c r="I208" s="30">
        <v>0</v>
      </c>
      <c r="J208" s="72">
        <v>600</v>
      </c>
      <c r="K208" s="30">
        <v>474</v>
      </c>
      <c r="L208" s="72">
        <f t="shared" si="2"/>
        <v>59</v>
      </c>
      <c r="M208" s="31">
        <f t="shared" si="0"/>
        <v>0.12447257383966245</v>
      </c>
      <c r="N208" s="30" t="s">
        <v>550</v>
      </c>
      <c r="O208" s="64" t="s">
        <v>170</v>
      </c>
      <c r="P208" s="74" t="s">
        <v>71</v>
      </c>
      <c r="Q208" s="74"/>
      <c r="R208" s="64" t="s">
        <v>221</v>
      </c>
      <c r="S208" s="74" t="s">
        <v>221</v>
      </c>
      <c r="T208" s="64" t="s">
        <v>378</v>
      </c>
    </row>
    <row r="209" spans="1:20" ht="13" x14ac:dyDescent="0.6">
      <c r="A209" s="30">
        <v>209</v>
      </c>
      <c r="B209" s="71" t="s">
        <v>555</v>
      </c>
      <c r="C209" s="64" t="s">
        <v>556</v>
      </c>
      <c r="D209" s="72">
        <v>34</v>
      </c>
      <c r="E209" s="30">
        <v>0</v>
      </c>
      <c r="F209" s="72">
        <v>0</v>
      </c>
      <c r="G209" s="30">
        <v>1</v>
      </c>
      <c r="H209" s="72">
        <v>26</v>
      </c>
      <c r="I209" s="30">
        <v>0</v>
      </c>
      <c r="J209" s="72">
        <v>641</v>
      </c>
      <c r="K209" s="30">
        <v>538</v>
      </c>
      <c r="L209" s="72">
        <f t="shared" si="2"/>
        <v>61</v>
      </c>
      <c r="M209" s="31">
        <f t="shared" si="0"/>
        <v>0.11338289962825279</v>
      </c>
      <c r="N209" s="30" t="s">
        <v>550</v>
      </c>
      <c r="O209" s="64" t="s">
        <v>170</v>
      </c>
      <c r="P209" s="74" t="s">
        <v>71</v>
      </c>
      <c r="Q209" s="64"/>
      <c r="R209" s="64" t="s">
        <v>221</v>
      </c>
      <c r="S209" s="64" t="s">
        <v>210</v>
      </c>
      <c r="T209" s="64" t="s">
        <v>282</v>
      </c>
    </row>
    <row r="210" spans="1:20" ht="13" x14ac:dyDescent="0.6">
      <c r="A210" s="30">
        <v>210</v>
      </c>
      <c r="B210" s="71" t="s">
        <v>555</v>
      </c>
      <c r="C210" s="64" t="s">
        <v>557</v>
      </c>
      <c r="D210" s="72">
        <v>101</v>
      </c>
      <c r="E210" s="30">
        <v>0</v>
      </c>
      <c r="F210" s="72">
        <v>3</v>
      </c>
      <c r="G210" s="30">
        <v>3</v>
      </c>
      <c r="H210" s="72">
        <v>6</v>
      </c>
      <c r="I210" s="30">
        <v>1</v>
      </c>
      <c r="J210" s="72">
        <v>1005</v>
      </c>
      <c r="K210" s="30">
        <v>828</v>
      </c>
      <c r="L210" s="72">
        <f t="shared" si="2"/>
        <v>114</v>
      </c>
      <c r="M210" s="31">
        <f t="shared" si="0"/>
        <v>0.13768115942028986</v>
      </c>
      <c r="N210" s="30" t="s">
        <v>558</v>
      </c>
      <c r="O210" s="64" t="s">
        <v>170</v>
      </c>
      <c r="P210" s="74" t="s">
        <v>71</v>
      </c>
      <c r="Q210" s="92" t="s">
        <v>559</v>
      </c>
      <c r="R210" s="64" t="s">
        <v>221</v>
      </c>
      <c r="S210" s="64" t="s">
        <v>210</v>
      </c>
      <c r="T210" s="54" t="s">
        <v>211</v>
      </c>
    </row>
    <row r="211" spans="1:20" ht="13" x14ac:dyDescent="0.6">
      <c r="A211" s="30">
        <v>211</v>
      </c>
      <c r="B211" s="71" t="s">
        <v>541</v>
      </c>
      <c r="C211" s="64" t="s">
        <v>560</v>
      </c>
      <c r="D211" s="72">
        <v>44</v>
      </c>
      <c r="E211" s="30">
        <v>0</v>
      </c>
      <c r="F211" s="72">
        <v>0</v>
      </c>
      <c r="G211" s="30">
        <v>0</v>
      </c>
      <c r="H211" s="72">
        <v>1</v>
      </c>
      <c r="I211" s="30">
        <v>0</v>
      </c>
      <c r="J211" s="72">
        <v>580</v>
      </c>
      <c r="K211" s="30">
        <v>479</v>
      </c>
      <c r="L211" s="72">
        <f t="shared" si="2"/>
        <v>45</v>
      </c>
      <c r="M211" s="31">
        <f t="shared" si="0"/>
        <v>9.3945720250521919E-2</v>
      </c>
      <c r="N211" s="30" t="s">
        <v>550</v>
      </c>
      <c r="O211" s="64" t="s">
        <v>170</v>
      </c>
      <c r="P211" s="74" t="s">
        <v>71</v>
      </c>
      <c r="Q211" s="86" t="s">
        <v>559</v>
      </c>
      <c r="R211" s="64" t="s">
        <v>221</v>
      </c>
      <c r="S211" s="64" t="s">
        <v>210</v>
      </c>
      <c r="T211" s="54" t="s">
        <v>211</v>
      </c>
    </row>
    <row r="212" spans="1:20" ht="13" x14ac:dyDescent="0.6">
      <c r="A212" s="30">
        <v>212</v>
      </c>
      <c r="B212" s="71" t="s">
        <v>547</v>
      </c>
      <c r="C212" s="64" t="s">
        <v>561</v>
      </c>
      <c r="D212" s="72">
        <v>110</v>
      </c>
      <c r="E212" s="30">
        <v>1</v>
      </c>
      <c r="F212" s="72">
        <v>0</v>
      </c>
      <c r="G212" s="30">
        <v>2</v>
      </c>
      <c r="H212" s="72">
        <v>14</v>
      </c>
      <c r="I212" s="30">
        <v>2</v>
      </c>
      <c r="J212" s="72">
        <v>918</v>
      </c>
      <c r="K212" s="30">
        <v>779</v>
      </c>
      <c r="L212" s="72">
        <f t="shared" si="2"/>
        <v>129</v>
      </c>
      <c r="M212" s="31">
        <f t="shared" si="0"/>
        <v>0.16559691912708602</v>
      </c>
      <c r="N212" s="30" t="s">
        <v>112</v>
      </c>
      <c r="O212" s="64" t="s">
        <v>170</v>
      </c>
      <c r="P212" s="74" t="s">
        <v>71</v>
      </c>
      <c r="Q212" s="64"/>
      <c r="R212" s="64" t="s">
        <v>210</v>
      </c>
      <c r="S212" s="74" t="s">
        <v>221</v>
      </c>
      <c r="T212" s="64" t="s">
        <v>378</v>
      </c>
    </row>
    <row r="213" spans="1:20" ht="13" x14ac:dyDescent="0.6">
      <c r="A213" s="30">
        <v>213</v>
      </c>
      <c r="B213" s="71" t="s">
        <v>547</v>
      </c>
      <c r="C213" s="64" t="s">
        <v>562</v>
      </c>
      <c r="D213" s="72">
        <v>59</v>
      </c>
      <c r="E213" s="30">
        <v>0</v>
      </c>
      <c r="F213" s="72">
        <v>0</v>
      </c>
      <c r="G213" s="30">
        <v>2</v>
      </c>
      <c r="H213" s="72">
        <v>2</v>
      </c>
      <c r="I213" s="30">
        <v>0</v>
      </c>
      <c r="J213" s="72">
        <v>744</v>
      </c>
      <c r="K213" s="30">
        <v>630</v>
      </c>
      <c r="L213" s="72">
        <f t="shared" si="2"/>
        <v>63</v>
      </c>
      <c r="M213" s="31">
        <f t="shared" si="0"/>
        <v>0.1</v>
      </c>
      <c r="N213" s="30" t="s">
        <v>112</v>
      </c>
      <c r="O213" s="64" t="s">
        <v>170</v>
      </c>
      <c r="P213" s="74" t="s">
        <v>71</v>
      </c>
      <c r="Q213" s="92" t="s">
        <v>559</v>
      </c>
      <c r="R213" s="64" t="s">
        <v>221</v>
      </c>
      <c r="S213" s="64" t="s">
        <v>210</v>
      </c>
      <c r="T213" s="54" t="s">
        <v>211</v>
      </c>
    </row>
    <row r="214" spans="1:20" ht="13" x14ac:dyDescent="0.6">
      <c r="A214" s="30">
        <v>214</v>
      </c>
      <c r="B214" s="71" t="s">
        <v>110</v>
      </c>
      <c r="C214" s="64" t="s">
        <v>563</v>
      </c>
      <c r="D214" s="72">
        <v>77</v>
      </c>
      <c r="E214" s="30">
        <v>0</v>
      </c>
      <c r="F214" s="72">
        <v>0</v>
      </c>
      <c r="G214" s="30">
        <v>3</v>
      </c>
      <c r="H214" s="72">
        <v>2</v>
      </c>
      <c r="I214" s="30">
        <v>2</v>
      </c>
      <c r="J214" s="72">
        <v>701</v>
      </c>
      <c r="K214" s="30">
        <v>595</v>
      </c>
      <c r="L214" s="72">
        <f t="shared" si="2"/>
        <v>84</v>
      </c>
      <c r="M214" s="31">
        <f t="shared" si="0"/>
        <v>0.14117647058823529</v>
      </c>
      <c r="N214" s="73">
        <v>43142</v>
      </c>
      <c r="O214" s="64" t="s">
        <v>170</v>
      </c>
      <c r="P214" s="74" t="s">
        <v>71</v>
      </c>
      <c r="Q214" s="64"/>
      <c r="R214" s="64" t="s">
        <v>210</v>
      </c>
      <c r="S214" s="64" t="s">
        <v>210</v>
      </c>
      <c r="T214" s="64" t="s">
        <v>378</v>
      </c>
    </row>
    <row r="215" spans="1:20" ht="13" x14ac:dyDescent="0.6">
      <c r="A215" s="30">
        <v>215</v>
      </c>
      <c r="B215" s="71" t="s">
        <v>110</v>
      </c>
      <c r="C215" s="74" t="s">
        <v>564</v>
      </c>
      <c r="D215" s="72">
        <v>68</v>
      </c>
      <c r="E215" s="30">
        <v>2</v>
      </c>
      <c r="F215" s="72">
        <v>0</v>
      </c>
      <c r="G215" s="30">
        <v>2</v>
      </c>
      <c r="H215" s="72">
        <v>3</v>
      </c>
      <c r="I215" s="30">
        <v>0</v>
      </c>
      <c r="J215" s="72">
        <v>709</v>
      </c>
      <c r="K215" s="30">
        <v>601</v>
      </c>
      <c r="L215" s="72">
        <f t="shared" si="2"/>
        <v>75</v>
      </c>
      <c r="M215" s="31">
        <f t="shared" si="0"/>
        <v>0.12479201331114809</v>
      </c>
      <c r="N215" s="73">
        <v>43142</v>
      </c>
      <c r="O215" s="64" t="s">
        <v>170</v>
      </c>
      <c r="P215" s="74" t="s">
        <v>71</v>
      </c>
      <c r="Q215" s="92" t="s">
        <v>559</v>
      </c>
      <c r="R215" s="64" t="s">
        <v>210</v>
      </c>
      <c r="S215" s="64" t="s">
        <v>210</v>
      </c>
      <c r="T215" s="54" t="s">
        <v>211</v>
      </c>
    </row>
    <row r="216" spans="1:20" ht="13" x14ac:dyDescent="0.6">
      <c r="A216" s="30">
        <v>216</v>
      </c>
      <c r="B216" s="71" t="s">
        <v>565</v>
      </c>
      <c r="C216" s="74" t="s">
        <v>566</v>
      </c>
      <c r="D216" s="72">
        <v>57</v>
      </c>
      <c r="E216" s="30">
        <v>0</v>
      </c>
      <c r="F216" s="72">
        <v>0</v>
      </c>
      <c r="G216" s="30">
        <v>2</v>
      </c>
      <c r="H216" s="72">
        <v>2</v>
      </c>
      <c r="I216" s="30">
        <v>1</v>
      </c>
      <c r="J216" s="72">
        <v>665</v>
      </c>
      <c r="K216" s="30">
        <v>571</v>
      </c>
      <c r="L216" s="72">
        <f t="shared" si="2"/>
        <v>62</v>
      </c>
      <c r="M216" s="31">
        <f t="shared" si="0"/>
        <v>0.10858143607705779</v>
      </c>
      <c r="N216" s="73">
        <v>43142</v>
      </c>
      <c r="O216" s="64" t="s">
        <v>170</v>
      </c>
      <c r="P216" s="74" t="s">
        <v>71</v>
      </c>
      <c r="Q216" s="86" t="s">
        <v>559</v>
      </c>
      <c r="R216" s="64" t="s">
        <v>210</v>
      </c>
      <c r="S216" s="64" t="s">
        <v>210</v>
      </c>
      <c r="T216" s="54" t="s">
        <v>211</v>
      </c>
    </row>
    <row r="217" spans="1:20" ht="13" x14ac:dyDescent="0.6">
      <c r="A217" s="30">
        <v>217</v>
      </c>
      <c r="B217" s="71" t="s">
        <v>567</v>
      </c>
      <c r="C217" s="64" t="s">
        <v>568</v>
      </c>
      <c r="D217" s="72">
        <v>62</v>
      </c>
      <c r="E217" s="30">
        <v>0</v>
      </c>
      <c r="F217" s="72">
        <v>0</v>
      </c>
      <c r="G217" s="30">
        <v>2</v>
      </c>
      <c r="H217" s="72">
        <v>1</v>
      </c>
      <c r="I217" s="30">
        <v>0</v>
      </c>
      <c r="J217" s="72">
        <v>666</v>
      </c>
      <c r="K217" s="30">
        <v>534</v>
      </c>
      <c r="L217" s="72">
        <f t="shared" si="2"/>
        <v>65</v>
      </c>
      <c r="M217" s="31">
        <f t="shared" si="0"/>
        <v>0.12172284644194757</v>
      </c>
      <c r="N217" s="73">
        <v>43142</v>
      </c>
      <c r="O217" s="64" t="s">
        <v>170</v>
      </c>
      <c r="P217" s="74" t="s">
        <v>71</v>
      </c>
      <c r="Q217" s="92" t="s">
        <v>559</v>
      </c>
      <c r="R217" s="64" t="s">
        <v>210</v>
      </c>
      <c r="S217" s="64" t="s">
        <v>210</v>
      </c>
      <c r="T217" s="54" t="s">
        <v>211</v>
      </c>
    </row>
    <row r="218" spans="1:20" ht="13" x14ac:dyDescent="0.6">
      <c r="A218" s="30">
        <v>218</v>
      </c>
      <c r="B218" s="71" t="s">
        <v>567</v>
      </c>
      <c r="C218" s="64" t="s">
        <v>569</v>
      </c>
      <c r="D218" s="72">
        <v>70</v>
      </c>
      <c r="E218" s="30">
        <v>0</v>
      </c>
      <c r="F218" s="72">
        <v>0</v>
      </c>
      <c r="G218" s="30">
        <v>2</v>
      </c>
      <c r="H218" s="72">
        <v>3</v>
      </c>
      <c r="I218" s="30">
        <v>1</v>
      </c>
      <c r="J218" s="72">
        <v>761</v>
      </c>
      <c r="K218" s="30">
        <v>616</v>
      </c>
      <c r="L218" s="72">
        <f t="shared" si="2"/>
        <v>76</v>
      </c>
      <c r="M218" s="31">
        <f t="shared" si="0"/>
        <v>0.12337662337662338</v>
      </c>
      <c r="N218" s="73">
        <v>43142</v>
      </c>
      <c r="O218" s="64" t="s">
        <v>170</v>
      </c>
      <c r="P218" s="74" t="s">
        <v>71</v>
      </c>
      <c r="Q218" s="64"/>
      <c r="R218" s="64" t="s">
        <v>210</v>
      </c>
      <c r="S218" s="74" t="s">
        <v>221</v>
      </c>
      <c r="T218" s="64" t="s">
        <v>378</v>
      </c>
    </row>
    <row r="219" spans="1:20" ht="13" x14ac:dyDescent="0.6">
      <c r="A219" s="30">
        <v>219</v>
      </c>
      <c r="B219" s="71" t="s">
        <v>570</v>
      </c>
      <c r="C219" s="64" t="s">
        <v>571</v>
      </c>
      <c r="D219" s="72">
        <v>83</v>
      </c>
      <c r="E219" s="30">
        <v>0</v>
      </c>
      <c r="F219" s="72">
        <v>0</v>
      </c>
      <c r="G219" s="30">
        <v>6</v>
      </c>
      <c r="H219" s="72">
        <v>10</v>
      </c>
      <c r="I219" s="30">
        <v>1</v>
      </c>
      <c r="J219" s="72">
        <v>793</v>
      </c>
      <c r="K219" s="30">
        <v>664</v>
      </c>
      <c r="L219" s="72">
        <f t="shared" si="2"/>
        <v>100</v>
      </c>
      <c r="M219" s="31">
        <f t="shared" si="0"/>
        <v>0.15060240963855423</v>
      </c>
      <c r="N219" s="73">
        <v>43231</v>
      </c>
      <c r="O219" s="64" t="s">
        <v>170</v>
      </c>
      <c r="P219" s="74" t="s">
        <v>71</v>
      </c>
      <c r="Q219" s="86" t="s">
        <v>559</v>
      </c>
      <c r="R219" s="64" t="s">
        <v>210</v>
      </c>
      <c r="S219" s="64" t="s">
        <v>210</v>
      </c>
      <c r="T219" s="54" t="s">
        <v>211</v>
      </c>
    </row>
    <row r="220" spans="1:20" ht="13" x14ac:dyDescent="0.6">
      <c r="A220" s="30">
        <v>220</v>
      </c>
      <c r="B220" s="71" t="s">
        <v>570</v>
      </c>
      <c r="C220" s="64" t="s">
        <v>572</v>
      </c>
      <c r="D220" s="72">
        <v>83</v>
      </c>
      <c r="E220" s="30">
        <v>0</v>
      </c>
      <c r="F220" s="72">
        <v>1</v>
      </c>
      <c r="G220" s="30">
        <v>4</v>
      </c>
      <c r="H220" s="72">
        <v>0</v>
      </c>
      <c r="I220" s="30">
        <v>0</v>
      </c>
      <c r="J220" s="72">
        <v>968</v>
      </c>
      <c r="K220" s="30">
        <v>769</v>
      </c>
      <c r="L220" s="72">
        <f t="shared" si="2"/>
        <v>88</v>
      </c>
      <c r="M220" s="31">
        <f t="shared" si="0"/>
        <v>0.11443433029908973</v>
      </c>
      <c r="N220" s="73">
        <v>43231</v>
      </c>
      <c r="O220" s="64" t="s">
        <v>170</v>
      </c>
      <c r="P220" s="74" t="s">
        <v>71</v>
      </c>
      <c r="Q220" s="74"/>
      <c r="R220" s="64" t="s">
        <v>210</v>
      </c>
      <c r="S220" s="74" t="s">
        <v>221</v>
      </c>
      <c r="T220" s="64" t="s">
        <v>378</v>
      </c>
    </row>
    <row r="221" spans="1:20" ht="13" x14ac:dyDescent="0.6">
      <c r="A221" s="30">
        <v>221</v>
      </c>
      <c r="B221" s="71" t="s">
        <v>573</v>
      </c>
      <c r="C221" s="74" t="s">
        <v>574</v>
      </c>
      <c r="D221" s="72">
        <v>79</v>
      </c>
      <c r="E221" s="30">
        <v>0</v>
      </c>
      <c r="F221" s="72">
        <v>0</v>
      </c>
      <c r="G221" s="30">
        <v>3</v>
      </c>
      <c r="H221" s="72">
        <v>2</v>
      </c>
      <c r="I221" s="30">
        <v>0</v>
      </c>
      <c r="J221" s="72">
        <v>786</v>
      </c>
      <c r="K221" s="30">
        <v>640</v>
      </c>
      <c r="L221" s="72">
        <f t="shared" si="2"/>
        <v>84</v>
      </c>
      <c r="M221" s="31">
        <f t="shared" si="0"/>
        <v>0.13125000000000001</v>
      </c>
      <c r="N221" s="73">
        <v>43231</v>
      </c>
      <c r="O221" s="64" t="s">
        <v>170</v>
      </c>
      <c r="P221" s="74" t="s">
        <v>71</v>
      </c>
      <c r="Q221" s="88" t="s">
        <v>499</v>
      </c>
      <c r="R221" s="64" t="s">
        <v>221</v>
      </c>
      <c r="S221" s="64" t="s">
        <v>210</v>
      </c>
      <c r="T221" s="64" t="s">
        <v>290</v>
      </c>
    </row>
    <row r="222" spans="1:20" ht="13" x14ac:dyDescent="0.6">
      <c r="A222" s="30">
        <v>222</v>
      </c>
      <c r="B222" s="71" t="s">
        <v>573</v>
      </c>
      <c r="C222" s="64" t="s">
        <v>575</v>
      </c>
      <c r="D222" s="72">
        <v>49</v>
      </c>
      <c r="E222" s="30">
        <v>0</v>
      </c>
      <c r="F222" s="72">
        <v>0</v>
      </c>
      <c r="G222" s="30">
        <v>0</v>
      </c>
      <c r="H222" s="72">
        <v>6</v>
      </c>
      <c r="I222" s="30">
        <v>1</v>
      </c>
      <c r="J222" s="72">
        <v>631</v>
      </c>
      <c r="K222" s="30">
        <v>517</v>
      </c>
      <c r="L222" s="72">
        <f t="shared" si="2"/>
        <v>56</v>
      </c>
      <c r="M222" s="31">
        <f t="shared" si="0"/>
        <v>0.10831721470019343</v>
      </c>
      <c r="N222" s="73">
        <v>43231</v>
      </c>
      <c r="O222" s="64" t="s">
        <v>170</v>
      </c>
      <c r="P222" s="74" t="s">
        <v>71</v>
      </c>
      <c r="Q222" s="86" t="s">
        <v>559</v>
      </c>
      <c r="R222" s="64" t="s">
        <v>210</v>
      </c>
      <c r="S222" s="64" t="s">
        <v>210</v>
      </c>
      <c r="T222" s="54" t="s">
        <v>211</v>
      </c>
    </row>
    <row r="223" spans="1:20" ht="13" x14ac:dyDescent="0.6">
      <c r="A223" s="30">
        <v>223</v>
      </c>
      <c r="B223" s="71" t="s">
        <v>550</v>
      </c>
      <c r="C223" s="64" t="s">
        <v>576</v>
      </c>
      <c r="D223" s="72">
        <v>40</v>
      </c>
      <c r="E223" s="30">
        <v>1</v>
      </c>
      <c r="F223" s="72">
        <v>1</v>
      </c>
      <c r="G223" s="30">
        <v>3</v>
      </c>
      <c r="H223" s="72">
        <v>27</v>
      </c>
      <c r="I223" s="30">
        <v>1</v>
      </c>
      <c r="J223" s="72">
        <v>811</v>
      </c>
      <c r="K223" s="30">
        <v>635</v>
      </c>
      <c r="L223" s="72">
        <f t="shared" si="2"/>
        <v>73</v>
      </c>
      <c r="M223" s="31">
        <f t="shared" si="0"/>
        <v>0.11496062992125984</v>
      </c>
      <c r="N223" s="73">
        <v>43231</v>
      </c>
      <c r="O223" s="64" t="s">
        <v>170</v>
      </c>
      <c r="P223" s="74" t="s">
        <v>71</v>
      </c>
      <c r="Q223" s="93" t="s">
        <v>577</v>
      </c>
      <c r="R223" s="64" t="s">
        <v>210</v>
      </c>
      <c r="S223" s="64" t="s">
        <v>210</v>
      </c>
      <c r="T223" s="54" t="s">
        <v>211</v>
      </c>
    </row>
    <row r="224" spans="1:20" ht="13" x14ac:dyDescent="0.6">
      <c r="A224" s="30">
        <v>224</v>
      </c>
      <c r="B224" s="71" t="s">
        <v>578</v>
      </c>
      <c r="C224" s="64" t="s">
        <v>579</v>
      </c>
      <c r="D224" s="72">
        <v>63</v>
      </c>
      <c r="E224" s="30">
        <v>1</v>
      </c>
      <c r="F224" s="72">
        <v>0</v>
      </c>
      <c r="G224" s="30">
        <v>1</v>
      </c>
      <c r="H224" s="72">
        <v>5</v>
      </c>
      <c r="I224" s="30">
        <v>0</v>
      </c>
      <c r="J224" s="72">
        <v>868</v>
      </c>
      <c r="K224" s="30">
        <v>753</v>
      </c>
      <c r="L224" s="72">
        <f t="shared" si="2"/>
        <v>70</v>
      </c>
      <c r="M224" s="31">
        <f t="shared" si="0"/>
        <v>9.2961487383798141E-2</v>
      </c>
      <c r="N224" s="73">
        <v>43262</v>
      </c>
      <c r="O224" s="64" t="s">
        <v>170</v>
      </c>
      <c r="P224" s="74" t="s">
        <v>71</v>
      </c>
      <c r="Q224" s="77"/>
      <c r="R224" s="64" t="s">
        <v>210</v>
      </c>
      <c r="S224" s="64" t="s">
        <v>210</v>
      </c>
      <c r="T224" s="64" t="s">
        <v>378</v>
      </c>
    </row>
    <row r="225" spans="1:20" ht="13" x14ac:dyDescent="0.6">
      <c r="A225" s="30">
        <v>225</v>
      </c>
      <c r="B225" s="71" t="s">
        <v>112</v>
      </c>
      <c r="C225" s="64" t="s">
        <v>233</v>
      </c>
      <c r="D225" s="72">
        <v>56</v>
      </c>
      <c r="E225" s="30">
        <v>0</v>
      </c>
      <c r="F225" s="72">
        <v>0</v>
      </c>
      <c r="G225" s="30">
        <v>3</v>
      </c>
      <c r="H225" s="72">
        <v>2</v>
      </c>
      <c r="I225" s="30">
        <v>0</v>
      </c>
      <c r="J225" s="72">
        <v>619</v>
      </c>
      <c r="K225" s="30">
        <v>533</v>
      </c>
      <c r="L225" s="72">
        <f t="shared" si="2"/>
        <v>61</v>
      </c>
      <c r="M225" s="31">
        <f t="shared" si="0"/>
        <v>0.11444652908067542</v>
      </c>
      <c r="N225" s="76">
        <v>43292</v>
      </c>
      <c r="O225" s="64" t="s">
        <v>170</v>
      </c>
      <c r="P225" s="74" t="s">
        <v>71</v>
      </c>
      <c r="Q225" s="94" t="s">
        <v>233</v>
      </c>
      <c r="R225" s="64" t="s">
        <v>221</v>
      </c>
      <c r="S225" s="64" t="s">
        <v>210</v>
      </c>
      <c r="T225" s="54" t="s">
        <v>234</v>
      </c>
    </row>
    <row r="226" spans="1:20" ht="13" x14ac:dyDescent="0.6">
      <c r="A226" s="30">
        <v>226</v>
      </c>
      <c r="B226" s="90">
        <v>43111</v>
      </c>
      <c r="C226" s="64" t="s">
        <v>580</v>
      </c>
      <c r="D226" s="72">
        <v>73</v>
      </c>
      <c r="E226" s="30">
        <v>0</v>
      </c>
      <c r="F226" s="72">
        <v>0</v>
      </c>
      <c r="G226" s="30">
        <v>0</v>
      </c>
      <c r="H226" s="72">
        <v>1</v>
      </c>
      <c r="I226" s="30">
        <v>0</v>
      </c>
      <c r="J226" s="72">
        <v>708</v>
      </c>
      <c r="K226" s="30">
        <v>563</v>
      </c>
      <c r="L226" s="72">
        <f t="shared" si="2"/>
        <v>74</v>
      </c>
      <c r="M226" s="31">
        <f t="shared" si="0"/>
        <v>0.13143872113676733</v>
      </c>
      <c r="N226" s="76">
        <v>43323</v>
      </c>
      <c r="O226" s="64" t="s">
        <v>170</v>
      </c>
      <c r="P226" s="74" t="s">
        <v>71</v>
      </c>
      <c r="Q226" s="77"/>
      <c r="R226" s="64" t="s">
        <v>210</v>
      </c>
      <c r="S226" s="74" t="s">
        <v>221</v>
      </c>
      <c r="T226" s="64" t="s">
        <v>290</v>
      </c>
    </row>
    <row r="227" spans="1:20" ht="13" x14ac:dyDescent="0.6">
      <c r="A227" s="30">
        <v>227</v>
      </c>
      <c r="B227" s="90">
        <v>43142</v>
      </c>
      <c r="C227" s="64" t="s">
        <v>581</v>
      </c>
      <c r="D227" s="72">
        <v>45</v>
      </c>
      <c r="E227" s="30">
        <v>1</v>
      </c>
      <c r="F227" s="72">
        <v>1</v>
      </c>
      <c r="G227" s="30">
        <v>4</v>
      </c>
      <c r="H227" s="72">
        <v>10</v>
      </c>
      <c r="I227" s="30">
        <v>1</v>
      </c>
      <c r="J227" s="72">
        <v>884</v>
      </c>
      <c r="K227" s="30">
        <v>720</v>
      </c>
      <c r="L227" s="72">
        <f t="shared" si="2"/>
        <v>62</v>
      </c>
      <c r="M227" s="31">
        <f t="shared" si="0"/>
        <v>8.611111111111111E-2</v>
      </c>
      <c r="N227" s="76">
        <v>43354</v>
      </c>
      <c r="O227" s="64" t="s">
        <v>582</v>
      </c>
      <c r="P227" s="74" t="s">
        <v>71</v>
      </c>
      <c r="Q227" s="93" t="s">
        <v>577</v>
      </c>
      <c r="R227" s="64" t="s">
        <v>210</v>
      </c>
      <c r="S227" s="64" t="s">
        <v>210</v>
      </c>
      <c r="T227" s="54" t="s">
        <v>211</v>
      </c>
    </row>
    <row r="228" spans="1:20" ht="13" x14ac:dyDescent="0.6">
      <c r="A228" s="30">
        <v>228</v>
      </c>
      <c r="B228" s="90">
        <v>43170</v>
      </c>
      <c r="C228" s="64" t="s">
        <v>583</v>
      </c>
      <c r="D228" s="72">
        <v>129</v>
      </c>
      <c r="E228" s="30">
        <v>0</v>
      </c>
      <c r="F228" s="72">
        <v>0</v>
      </c>
      <c r="G228" s="30">
        <v>5</v>
      </c>
      <c r="H228" s="72">
        <v>9</v>
      </c>
      <c r="I228" s="30">
        <v>1</v>
      </c>
      <c r="J228" s="72">
        <v>1620</v>
      </c>
      <c r="K228" s="30">
        <v>1386</v>
      </c>
      <c r="L228" s="72">
        <f t="shared" si="2"/>
        <v>144</v>
      </c>
      <c r="M228" s="31">
        <f t="shared" si="0"/>
        <v>0.1038961038961039</v>
      </c>
      <c r="N228" s="76">
        <v>43445</v>
      </c>
      <c r="O228" s="64" t="s">
        <v>170</v>
      </c>
      <c r="P228" s="74" t="s">
        <v>71</v>
      </c>
      <c r="Q228" s="64"/>
      <c r="R228" s="64" t="s">
        <v>210</v>
      </c>
      <c r="S228" s="74" t="s">
        <v>221</v>
      </c>
      <c r="T228" s="64" t="s">
        <v>378</v>
      </c>
    </row>
    <row r="229" spans="1:20" ht="13" x14ac:dyDescent="0.6">
      <c r="A229" s="30">
        <v>229</v>
      </c>
      <c r="B229" s="90">
        <v>43170</v>
      </c>
      <c r="C229" s="64" t="s">
        <v>584</v>
      </c>
      <c r="D229" s="72">
        <v>30</v>
      </c>
      <c r="E229" s="30">
        <v>1</v>
      </c>
      <c r="F229" s="72">
        <v>0</v>
      </c>
      <c r="G229" s="30">
        <v>1</v>
      </c>
      <c r="H229" s="72">
        <v>12</v>
      </c>
      <c r="I229" s="30">
        <v>0</v>
      </c>
      <c r="J229" s="72">
        <v>628</v>
      </c>
      <c r="K229" s="30">
        <v>480</v>
      </c>
      <c r="L229" s="72">
        <f t="shared" si="2"/>
        <v>44</v>
      </c>
      <c r="M229" s="31">
        <f t="shared" si="0"/>
        <v>9.166666666666666E-2</v>
      </c>
      <c r="N229" s="76">
        <v>43445</v>
      </c>
      <c r="O229" s="64" t="s">
        <v>170</v>
      </c>
      <c r="P229" s="74" t="s">
        <v>71</v>
      </c>
      <c r="Q229" s="95" t="s">
        <v>577</v>
      </c>
      <c r="R229" s="64" t="s">
        <v>210</v>
      </c>
      <c r="S229" s="64" t="s">
        <v>210</v>
      </c>
      <c r="T229" s="54" t="s">
        <v>211</v>
      </c>
    </row>
    <row r="230" spans="1:20" ht="13" x14ac:dyDescent="0.6">
      <c r="A230" s="30">
        <v>230</v>
      </c>
      <c r="B230" s="90">
        <v>43201</v>
      </c>
      <c r="C230" s="64" t="s">
        <v>585</v>
      </c>
      <c r="D230" s="72">
        <v>38</v>
      </c>
      <c r="E230" s="30">
        <v>1</v>
      </c>
      <c r="F230" s="72">
        <v>0</v>
      </c>
      <c r="G230" s="30">
        <v>1</v>
      </c>
      <c r="H230" s="72">
        <v>1</v>
      </c>
      <c r="I230" s="30">
        <v>1</v>
      </c>
      <c r="J230" s="72">
        <v>638</v>
      </c>
      <c r="K230" s="27">
        <v>493</v>
      </c>
      <c r="L230" s="72">
        <f t="shared" si="2"/>
        <v>42</v>
      </c>
      <c r="M230" s="31">
        <f t="shared" si="0"/>
        <v>8.5192697768762676E-2</v>
      </c>
      <c r="N230" s="76">
        <v>43445</v>
      </c>
      <c r="O230" s="64" t="s">
        <v>170</v>
      </c>
      <c r="P230" s="74" t="s">
        <v>71</v>
      </c>
      <c r="Q230" s="77"/>
      <c r="R230" s="64" t="s">
        <v>210</v>
      </c>
      <c r="S230" s="64" t="s">
        <v>210</v>
      </c>
      <c r="T230" s="54" t="s">
        <v>211</v>
      </c>
    </row>
    <row r="231" spans="1:20" ht="13" x14ac:dyDescent="0.6">
      <c r="A231" s="30">
        <v>231</v>
      </c>
      <c r="B231" s="90">
        <v>43231</v>
      </c>
      <c r="C231" s="64" t="s">
        <v>586</v>
      </c>
      <c r="D231" s="72">
        <v>40</v>
      </c>
      <c r="E231" s="30">
        <v>0</v>
      </c>
      <c r="F231" s="72">
        <v>0</v>
      </c>
      <c r="G231" s="30">
        <v>6</v>
      </c>
      <c r="H231" s="72">
        <v>0</v>
      </c>
      <c r="I231" s="30">
        <v>0</v>
      </c>
      <c r="J231" s="72">
        <v>695</v>
      </c>
      <c r="K231" s="30">
        <v>580</v>
      </c>
      <c r="L231" s="72">
        <f t="shared" si="2"/>
        <v>46</v>
      </c>
      <c r="M231" s="31">
        <f t="shared" si="0"/>
        <v>7.9310344827586213E-2</v>
      </c>
      <c r="N231" s="76">
        <v>43445</v>
      </c>
      <c r="O231" s="64" t="s">
        <v>170</v>
      </c>
      <c r="P231" s="74" t="s">
        <v>71</v>
      </c>
      <c r="Q231" s="77"/>
      <c r="R231" s="64" t="s">
        <v>210</v>
      </c>
      <c r="S231" s="64" t="s">
        <v>210</v>
      </c>
      <c r="T231" s="64" t="s">
        <v>378</v>
      </c>
    </row>
    <row r="232" spans="1:20" ht="13" x14ac:dyDescent="0.6">
      <c r="A232" s="30">
        <v>232</v>
      </c>
      <c r="B232" s="90">
        <v>43262</v>
      </c>
      <c r="C232" s="64" t="s">
        <v>587</v>
      </c>
      <c r="D232" s="72">
        <v>83</v>
      </c>
      <c r="E232" s="30">
        <v>0</v>
      </c>
      <c r="F232" s="72">
        <v>0</v>
      </c>
      <c r="G232" s="30">
        <v>4</v>
      </c>
      <c r="H232" s="72">
        <v>16</v>
      </c>
      <c r="I232" s="30">
        <v>0</v>
      </c>
      <c r="J232" s="72">
        <v>712</v>
      </c>
      <c r="K232" s="30">
        <v>568</v>
      </c>
      <c r="L232" s="72">
        <f t="shared" si="2"/>
        <v>103</v>
      </c>
      <c r="M232" s="31">
        <f t="shared" si="0"/>
        <v>0.18133802816901409</v>
      </c>
      <c r="N232" s="79" t="s">
        <v>588</v>
      </c>
      <c r="O232" s="64" t="s">
        <v>170</v>
      </c>
      <c r="P232" s="74" t="s">
        <v>71</v>
      </c>
      <c r="Q232" s="77"/>
      <c r="R232" s="64" t="s">
        <v>210</v>
      </c>
      <c r="S232" s="64" t="s">
        <v>210</v>
      </c>
      <c r="T232" s="64" t="s">
        <v>378</v>
      </c>
    </row>
    <row r="233" spans="1:20" ht="13" x14ac:dyDescent="0.6">
      <c r="A233" s="30">
        <v>234</v>
      </c>
      <c r="B233" s="90">
        <v>43292</v>
      </c>
      <c r="C233" s="64" t="s">
        <v>589</v>
      </c>
      <c r="D233" s="72">
        <v>54</v>
      </c>
      <c r="E233" s="30">
        <v>0</v>
      </c>
      <c r="F233" s="72">
        <v>0</v>
      </c>
      <c r="G233" s="30">
        <v>0</v>
      </c>
      <c r="H233" s="72">
        <v>2</v>
      </c>
      <c r="I233" s="30">
        <v>1</v>
      </c>
      <c r="J233" s="72">
        <v>601</v>
      </c>
      <c r="K233" s="30">
        <v>461</v>
      </c>
      <c r="L233" s="72">
        <f t="shared" si="2"/>
        <v>57</v>
      </c>
      <c r="M233" s="31">
        <f t="shared" si="0"/>
        <v>0.12364425162689804</v>
      </c>
      <c r="N233" s="30" t="s">
        <v>115</v>
      </c>
      <c r="O233" s="64" t="s">
        <v>170</v>
      </c>
      <c r="P233" s="74" t="s">
        <v>71</v>
      </c>
      <c r="Q233" s="77"/>
      <c r="R233" s="64" t="s">
        <v>221</v>
      </c>
      <c r="S233" s="74" t="s">
        <v>221</v>
      </c>
      <c r="T233" s="64" t="s">
        <v>378</v>
      </c>
    </row>
    <row r="234" spans="1:20" ht="13" x14ac:dyDescent="0.6">
      <c r="A234" s="30">
        <v>235</v>
      </c>
      <c r="B234" s="90">
        <v>43323</v>
      </c>
      <c r="C234" s="64" t="s">
        <v>590</v>
      </c>
      <c r="D234" s="72">
        <v>27</v>
      </c>
      <c r="E234" s="30">
        <v>0</v>
      </c>
      <c r="F234" s="72">
        <v>0</v>
      </c>
      <c r="G234" s="30">
        <v>0</v>
      </c>
      <c r="H234" s="72">
        <v>0</v>
      </c>
      <c r="I234" s="30">
        <v>0</v>
      </c>
      <c r="J234" s="72">
        <v>560</v>
      </c>
      <c r="K234" s="30">
        <v>449</v>
      </c>
      <c r="L234" s="72">
        <f t="shared" si="2"/>
        <v>27</v>
      </c>
      <c r="M234" s="31">
        <f t="shared" si="0"/>
        <v>6.0133630289532294E-2</v>
      </c>
      <c r="N234" s="30" t="s">
        <v>591</v>
      </c>
      <c r="O234" s="64" t="s">
        <v>170</v>
      </c>
      <c r="P234" s="74" t="s">
        <v>71</v>
      </c>
      <c r="Q234" s="77"/>
      <c r="R234" s="64" t="s">
        <v>221</v>
      </c>
      <c r="S234" s="64" t="s">
        <v>210</v>
      </c>
      <c r="T234" s="54" t="s">
        <v>234</v>
      </c>
    </row>
    <row r="235" spans="1:20" ht="13" x14ac:dyDescent="0.6">
      <c r="A235" s="30">
        <v>236</v>
      </c>
      <c r="B235" s="90">
        <v>43354</v>
      </c>
      <c r="C235" s="64" t="s">
        <v>592</v>
      </c>
      <c r="D235" s="72">
        <v>77</v>
      </c>
      <c r="E235" s="30">
        <v>0</v>
      </c>
      <c r="F235" s="72">
        <v>0</v>
      </c>
      <c r="G235" s="30">
        <v>2</v>
      </c>
      <c r="H235" s="72">
        <v>3</v>
      </c>
      <c r="I235" s="30">
        <v>0</v>
      </c>
      <c r="J235" s="72">
        <v>753</v>
      </c>
      <c r="K235" s="30">
        <v>638</v>
      </c>
      <c r="L235" s="72">
        <f t="shared" si="2"/>
        <v>82</v>
      </c>
      <c r="M235" s="31">
        <f t="shared" si="0"/>
        <v>0.12852664576802508</v>
      </c>
      <c r="N235" s="30" t="s">
        <v>593</v>
      </c>
      <c r="O235" s="64" t="s">
        <v>170</v>
      </c>
      <c r="P235" s="74" t="s">
        <v>71</v>
      </c>
      <c r="Q235" s="77"/>
      <c r="R235" s="64" t="s">
        <v>221</v>
      </c>
      <c r="S235" s="64" t="s">
        <v>210</v>
      </c>
      <c r="T235" s="64" t="s">
        <v>290</v>
      </c>
    </row>
    <row r="236" spans="1:20" ht="13" x14ac:dyDescent="0.6">
      <c r="A236" s="30">
        <v>237</v>
      </c>
      <c r="B236" s="90">
        <v>43354</v>
      </c>
      <c r="C236" s="64" t="s">
        <v>594</v>
      </c>
      <c r="D236" s="72">
        <v>56</v>
      </c>
      <c r="E236" s="30">
        <v>0</v>
      </c>
      <c r="F236" s="72">
        <v>0</v>
      </c>
      <c r="G236" s="30">
        <v>4</v>
      </c>
      <c r="H236" s="72">
        <v>2</v>
      </c>
      <c r="I236" s="30">
        <v>0</v>
      </c>
      <c r="J236" s="72">
        <v>874</v>
      </c>
      <c r="K236" s="27">
        <v>699</v>
      </c>
      <c r="L236" s="72">
        <f t="shared" si="2"/>
        <v>62</v>
      </c>
      <c r="M236" s="31">
        <f t="shared" si="0"/>
        <v>8.869814020028613E-2</v>
      </c>
      <c r="N236" s="30" t="s">
        <v>595</v>
      </c>
      <c r="O236" s="64" t="s">
        <v>170</v>
      </c>
      <c r="P236" s="74" t="s">
        <v>71</v>
      </c>
      <c r="Q236" s="77"/>
      <c r="R236" s="64" t="s">
        <v>221</v>
      </c>
      <c r="S236" s="64" t="s">
        <v>210</v>
      </c>
      <c r="T236" s="64" t="s">
        <v>311</v>
      </c>
    </row>
    <row r="237" spans="1:20" ht="13" x14ac:dyDescent="0.6">
      <c r="A237" s="30">
        <v>238</v>
      </c>
      <c r="B237" s="90">
        <v>43384</v>
      </c>
      <c r="C237" s="64" t="s">
        <v>596</v>
      </c>
      <c r="D237" s="72">
        <v>97</v>
      </c>
      <c r="E237" s="30">
        <v>0</v>
      </c>
      <c r="F237" s="72">
        <v>0</v>
      </c>
      <c r="G237" s="30">
        <v>3</v>
      </c>
      <c r="H237" s="72">
        <v>5</v>
      </c>
      <c r="I237" s="30">
        <v>1</v>
      </c>
      <c r="J237" s="72">
        <v>1149</v>
      </c>
      <c r="K237" s="30">
        <v>1021</v>
      </c>
      <c r="L237" s="72">
        <f t="shared" si="2"/>
        <v>106</v>
      </c>
      <c r="M237" s="31">
        <f t="shared" si="0"/>
        <v>0.10381978452497552</v>
      </c>
      <c r="N237" s="30" t="s">
        <v>597</v>
      </c>
      <c r="O237" s="64" t="s">
        <v>170</v>
      </c>
      <c r="P237" s="74" t="s">
        <v>71</v>
      </c>
      <c r="Q237" s="77"/>
      <c r="R237" s="64" t="s">
        <v>210</v>
      </c>
      <c r="S237" s="64" t="s">
        <v>210</v>
      </c>
      <c r="T237" s="54" t="s">
        <v>211</v>
      </c>
    </row>
    <row r="238" spans="1:20" ht="13" x14ac:dyDescent="0.6">
      <c r="A238" s="30">
        <v>239</v>
      </c>
      <c r="B238" s="90">
        <v>43415</v>
      </c>
      <c r="C238" s="64" t="s">
        <v>598</v>
      </c>
      <c r="D238" s="72">
        <v>35</v>
      </c>
      <c r="E238" s="30">
        <v>0</v>
      </c>
      <c r="F238" s="72">
        <v>0</v>
      </c>
      <c r="G238" s="30">
        <v>0</v>
      </c>
      <c r="H238" s="72">
        <v>5</v>
      </c>
      <c r="I238" s="30">
        <v>0</v>
      </c>
      <c r="J238" s="72">
        <v>552</v>
      </c>
      <c r="K238" s="30">
        <v>438</v>
      </c>
      <c r="L238" s="72">
        <f t="shared" si="2"/>
        <v>40</v>
      </c>
      <c r="M238" s="31">
        <f t="shared" si="0"/>
        <v>9.1324200913242004E-2</v>
      </c>
      <c r="N238" s="30" t="s">
        <v>599</v>
      </c>
      <c r="O238" s="64" t="s">
        <v>170</v>
      </c>
      <c r="P238" s="74" t="s">
        <v>71</v>
      </c>
      <c r="Q238" s="86" t="s">
        <v>559</v>
      </c>
      <c r="R238" s="64" t="s">
        <v>210</v>
      </c>
      <c r="S238" s="64" t="s">
        <v>210</v>
      </c>
      <c r="T238" s="96" t="s">
        <v>378</v>
      </c>
    </row>
    <row r="239" spans="1:20" ht="13" x14ac:dyDescent="0.6">
      <c r="A239" s="30">
        <v>240</v>
      </c>
      <c r="B239" s="90">
        <v>43445</v>
      </c>
      <c r="C239" s="64" t="s">
        <v>600</v>
      </c>
      <c r="D239" s="72">
        <v>114</v>
      </c>
      <c r="E239" s="30">
        <v>0</v>
      </c>
      <c r="F239" s="72">
        <v>0</v>
      </c>
      <c r="G239" s="30">
        <v>3</v>
      </c>
      <c r="H239" s="72">
        <v>1</v>
      </c>
      <c r="I239" s="30">
        <v>0</v>
      </c>
      <c r="J239" s="72">
        <v>848</v>
      </c>
      <c r="K239" s="30">
        <v>709</v>
      </c>
      <c r="L239" s="72">
        <f t="shared" si="2"/>
        <v>118</v>
      </c>
      <c r="M239" s="31">
        <f t="shared" si="0"/>
        <v>0.16643159379407615</v>
      </c>
      <c r="N239" s="30" t="s">
        <v>601</v>
      </c>
      <c r="O239" s="64" t="s">
        <v>170</v>
      </c>
      <c r="P239" s="74" t="s">
        <v>71</v>
      </c>
      <c r="Q239" s="77"/>
      <c r="R239" s="64" t="s">
        <v>210</v>
      </c>
      <c r="S239" s="74" t="s">
        <v>221</v>
      </c>
      <c r="T239" s="97" t="s">
        <v>378</v>
      </c>
    </row>
    <row r="240" spans="1:20" ht="13" x14ac:dyDescent="0.6">
      <c r="A240" s="30">
        <v>241</v>
      </c>
      <c r="B240" s="90" t="s">
        <v>588</v>
      </c>
      <c r="C240" s="64" t="s">
        <v>602</v>
      </c>
      <c r="D240" s="72">
        <v>38</v>
      </c>
      <c r="E240" s="30">
        <v>1</v>
      </c>
      <c r="F240" s="72">
        <v>0</v>
      </c>
      <c r="G240" s="30">
        <v>0</v>
      </c>
      <c r="H240" s="72">
        <v>2</v>
      </c>
      <c r="I240" s="30">
        <v>0</v>
      </c>
      <c r="J240" s="72">
        <v>629</v>
      </c>
      <c r="K240" s="30">
        <v>509</v>
      </c>
      <c r="L240" s="72">
        <f t="shared" si="2"/>
        <v>41</v>
      </c>
      <c r="M240" s="31">
        <f t="shared" si="0"/>
        <v>8.0550098231827114E-2</v>
      </c>
      <c r="N240" s="30" t="s">
        <v>603</v>
      </c>
      <c r="O240" s="64" t="s">
        <v>170</v>
      </c>
      <c r="P240" s="74" t="s">
        <v>71</v>
      </c>
      <c r="Q240" s="77"/>
      <c r="R240" s="64" t="s">
        <v>221</v>
      </c>
      <c r="S240" s="64" t="s">
        <v>210</v>
      </c>
      <c r="T240" s="97" t="s">
        <v>378</v>
      </c>
    </row>
    <row r="241" spans="1:20" ht="13" x14ac:dyDescent="0.6">
      <c r="A241" s="30">
        <v>242</v>
      </c>
      <c r="B241" s="90" t="s">
        <v>115</v>
      </c>
      <c r="C241" s="64" t="s">
        <v>604</v>
      </c>
      <c r="D241" s="72">
        <v>75</v>
      </c>
      <c r="E241" s="30">
        <v>3</v>
      </c>
      <c r="F241" s="72">
        <v>0</v>
      </c>
      <c r="G241" s="30">
        <v>6</v>
      </c>
      <c r="H241" s="72">
        <v>8</v>
      </c>
      <c r="I241" s="30">
        <v>0</v>
      </c>
      <c r="J241" s="72">
        <v>765</v>
      </c>
      <c r="K241" s="30">
        <v>625</v>
      </c>
      <c r="L241" s="72">
        <f t="shared" si="2"/>
        <v>92</v>
      </c>
      <c r="M241" s="31">
        <f t="shared" si="0"/>
        <v>0.1472</v>
      </c>
      <c r="N241" s="79" t="s">
        <v>117</v>
      </c>
      <c r="O241" s="64" t="s">
        <v>170</v>
      </c>
      <c r="P241" s="74" t="s">
        <v>71</v>
      </c>
      <c r="Q241" s="77"/>
      <c r="R241" s="64" t="s">
        <v>221</v>
      </c>
      <c r="S241" s="64" t="s">
        <v>210</v>
      </c>
      <c r="T241" s="64" t="s">
        <v>290</v>
      </c>
    </row>
    <row r="242" spans="1:20" ht="13" x14ac:dyDescent="0.6">
      <c r="A242" s="30">
        <v>243</v>
      </c>
      <c r="B242" s="90" t="s">
        <v>115</v>
      </c>
      <c r="C242" s="64" t="s">
        <v>605</v>
      </c>
      <c r="D242" s="72">
        <v>47</v>
      </c>
      <c r="E242" s="30">
        <v>0</v>
      </c>
      <c r="F242" s="72">
        <v>0</v>
      </c>
      <c r="G242" s="30">
        <v>10</v>
      </c>
      <c r="H242" s="72">
        <v>18</v>
      </c>
      <c r="I242" s="30">
        <v>2</v>
      </c>
      <c r="J242" s="72">
        <v>1236</v>
      </c>
      <c r="K242" s="30">
        <v>1063</v>
      </c>
      <c r="L242" s="72">
        <f t="shared" si="2"/>
        <v>77</v>
      </c>
      <c r="M242" s="31">
        <f t="shared" si="0"/>
        <v>7.2436500470366885E-2</v>
      </c>
      <c r="N242" s="79" t="s">
        <v>117</v>
      </c>
      <c r="O242" s="64" t="s">
        <v>606</v>
      </c>
      <c r="P242" s="74" t="s">
        <v>71</v>
      </c>
      <c r="Q242" s="93" t="s">
        <v>577</v>
      </c>
      <c r="R242" s="64" t="s">
        <v>221</v>
      </c>
      <c r="S242" s="64" t="s">
        <v>210</v>
      </c>
      <c r="T242" s="54" t="s">
        <v>211</v>
      </c>
    </row>
    <row r="243" spans="1:20" ht="13" x14ac:dyDescent="0.6">
      <c r="A243" s="30">
        <v>244</v>
      </c>
      <c r="B243" s="71" t="s">
        <v>591</v>
      </c>
      <c r="C243" s="64" t="s">
        <v>607</v>
      </c>
      <c r="D243" s="72">
        <v>86</v>
      </c>
      <c r="E243" s="30">
        <v>0</v>
      </c>
      <c r="F243" s="72">
        <v>0</v>
      </c>
      <c r="G243" s="30">
        <v>4</v>
      </c>
      <c r="H243" s="72">
        <v>0</v>
      </c>
      <c r="I243" s="30">
        <v>0</v>
      </c>
      <c r="J243" s="72">
        <v>696</v>
      </c>
      <c r="K243" s="30">
        <v>550</v>
      </c>
      <c r="L243" s="72">
        <f t="shared" si="2"/>
        <v>90</v>
      </c>
      <c r="M243" s="31">
        <f t="shared" si="0"/>
        <v>0.16363636363636364</v>
      </c>
      <c r="N243" s="30" t="s">
        <v>608</v>
      </c>
      <c r="O243" s="64" t="s">
        <v>170</v>
      </c>
      <c r="P243" s="74" t="s">
        <v>71</v>
      </c>
      <c r="Q243" s="77"/>
      <c r="R243" s="64" t="s">
        <v>210</v>
      </c>
      <c r="S243" s="74" t="s">
        <v>221</v>
      </c>
      <c r="T243" s="64" t="s">
        <v>378</v>
      </c>
    </row>
    <row r="244" spans="1:20" ht="13" x14ac:dyDescent="0.6">
      <c r="A244" s="30">
        <v>245</v>
      </c>
      <c r="B244" s="71" t="s">
        <v>609</v>
      </c>
      <c r="C244" s="64" t="s">
        <v>610</v>
      </c>
      <c r="D244" s="72">
        <v>59</v>
      </c>
      <c r="E244" s="30">
        <v>0</v>
      </c>
      <c r="F244" s="72">
        <v>0</v>
      </c>
      <c r="G244" s="30">
        <v>2</v>
      </c>
      <c r="H244" s="72">
        <v>2</v>
      </c>
      <c r="I244" s="30">
        <v>0</v>
      </c>
      <c r="J244" s="72">
        <v>771</v>
      </c>
      <c r="K244" s="30">
        <v>631</v>
      </c>
      <c r="L244" s="72">
        <f t="shared" si="2"/>
        <v>63</v>
      </c>
      <c r="M244" s="31">
        <f t="shared" si="0"/>
        <v>9.9841521394611721E-2</v>
      </c>
      <c r="N244" s="30" t="s">
        <v>608</v>
      </c>
      <c r="O244" s="64" t="s">
        <v>170</v>
      </c>
      <c r="P244" s="74" t="s">
        <v>71</v>
      </c>
      <c r="Q244" s="77"/>
      <c r="R244" s="64" t="s">
        <v>210</v>
      </c>
      <c r="S244" s="64" t="s">
        <v>210</v>
      </c>
      <c r="T244" s="64" t="s">
        <v>378</v>
      </c>
    </row>
    <row r="245" spans="1:20" ht="13" x14ac:dyDescent="0.6">
      <c r="A245" s="30">
        <v>246</v>
      </c>
      <c r="B245" s="71" t="s">
        <v>611</v>
      </c>
      <c r="C245" s="64" t="s">
        <v>612</v>
      </c>
      <c r="D245" s="72">
        <v>62</v>
      </c>
      <c r="E245" s="30">
        <v>0</v>
      </c>
      <c r="F245" s="72">
        <v>0</v>
      </c>
      <c r="G245" s="30">
        <v>2</v>
      </c>
      <c r="H245" s="72">
        <v>3</v>
      </c>
      <c r="I245" s="30">
        <v>0</v>
      </c>
      <c r="J245" s="72">
        <v>600</v>
      </c>
      <c r="K245" s="30">
        <v>470</v>
      </c>
      <c r="L245" s="72">
        <f t="shared" si="2"/>
        <v>67</v>
      </c>
      <c r="M245" s="31">
        <f t="shared" si="0"/>
        <v>0.14255319148936171</v>
      </c>
      <c r="N245" s="30" t="s">
        <v>608</v>
      </c>
      <c r="O245" s="64" t="s">
        <v>170</v>
      </c>
      <c r="P245" s="74" t="s">
        <v>71</v>
      </c>
      <c r="Q245" s="77"/>
      <c r="R245" s="64" t="s">
        <v>221</v>
      </c>
      <c r="S245" s="64" t="s">
        <v>210</v>
      </c>
      <c r="T245" s="64" t="s">
        <v>378</v>
      </c>
    </row>
    <row r="246" spans="1:20" ht="13" x14ac:dyDescent="0.6">
      <c r="A246" s="30">
        <v>247</v>
      </c>
      <c r="B246" s="71" t="s">
        <v>613</v>
      </c>
      <c r="C246" s="64" t="s">
        <v>614</v>
      </c>
      <c r="D246" s="72">
        <v>97</v>
      </c>
      <c r="E246" s="30">
        <v>1</v>
      </c>
      <c r="F246" s="72">
        <v>0</v>
      </c>
      <c r="G246" s="30">
        <v>2</v>
      </c>
      <c r="H246" s="72">
        <v>6</v>
      </c>
      <c r="I246" s="30">
        <v>1</v>
      </c>
      <c r="J246" s="72">
        <v>676</v>
      </c>
      <c r="K246" s="30">
        <v>529</v>
      </c>
      <c r="L246" s="72">
        <f t="shared" si="2"/>
        <v>107</v>
      </c>
      <c r="M246" s="31">
        <f t="shared" si="0"/>
        <v>0.20226843100189035</v>
      </c>
      <c r="N246" s="30" t="s">
        <v>608</v>
      </c>
      <c r="O246" s="64" t="s">
        <v>170</v>
      </c>
      <c r="P246" s="74" t="s">
        <v>71</v>
      </c>
      <c r="Q246" s="77"/>
      <c r="R246" s="64" t="s">
        <v>210</v>
      </c>
      <c r="S246" s="64" t="s">
        <v>210</v>
      </c>
      <c r="T246" s="64" t="s">
        <v>378</v>
      </c>
    </row>
    <row r="247" spans="1:20" ht="13" x14ac:dyDescent="0.6">
      <c r="A247" s="30">
        <v>248</v>
      </c>
      <c r="B247" s="71" t="s">
        <v>593</v>
      </c>
      <c r="C247" s="64" t="s">
        <v>615</v>
      </c>
      <c r="D247" s="72">
        <v>86</v>
      </c>
      <c r="E247" s="30">
        <v>0</v>
      </c>
      <c r="F247" s="72">
        <v>0</v>
      </c>
      <c r="G247" s="30">
        <v>2</v>
      </c>
      <c r="H247" s="72">
        <v>0</v>
      </c>
      <c r="I247" s="30">
        <v>0</v>
      </c>
      <c r="J247" s="72">
        <v>585</v>
      </c>
      <c r="K247" s="30">
        <v>470</v>
      </c>
      <c r="L247" s="72">
        <f t="shared" si="2"/>
        <v>88</v>
      </c>
      <c r="M247" s="31">
        <f t="shared" si="0"/>
        <v>0.18723404255319148</v>
      </c>
      <c r="N247" s="30" t="s">
        <v>608</v>
      </c>
      <c r="O247" s="64" t="s">
        <v>170</v>
      </c>
      <c r="P247" s="74" t="s">
        <v>71</v>
      </c>
      <c r="Q247" s="77"/>
      <c r="R247" s="64" t="s">
        <v>221</v>
      </c>
      <c r="S247" s="64" t="s">
        <v>210</v>
      </c>
      <c r="T247" s="54" t="s">
        <v>234</v>
      </c>
    </row>
    <row r="248" spans="1:20" ht="13" x14ac:dyDescent="0.6">
      <c r="A248" s="30">
        <v>249</v>
      </c>
      <c r="B248" s="71" t="s">
        <v>603</v>
      </c>
      <c r="C248" s="64" t="s">
        <v>616</v>
      </c>
      <c r="D248" s="72">
        <v>17</v>
      </c>
      <c r="E248" s="30">
        <v>0</v>
      </c>
      <c r="F248" s="72">
        <v>0</v>
      </c>
      <c r="G248" s="30">
        <v>0</v>
      </c>
      <c r="H248" s="72">
        <v>1</v>
      </c>
      <c r="I248" s="30">
        <v>0</v>
      </c>
      <c r="J248" s="72">
        <v>646</v>
      </c>
      <c r="K248" s="30">
        <v>525</v>
      </c>
      <c r="L248" s="72">
        <f t="shared" si="2"/>
        <v>18</v>
      </c>
      <c r="M248" s="31">
        <f t="shared" si="0"/>
        <v>3.4285714285714287E-2</v>
      </c>
      <c r="N248" s="30" t="s">
        <v>617</v>
      </c>
      <c r="O248" s="64" t="s">
        <v>170</v>
      </c>
      <c r="P248" s="74" t="s">
        <v>71</v>
      </c>
      <c r="Q248" s="77"/>
      <c r="R248" s="64" t="s">
        <v>221</v>
      </c>
      <c r="S248" s="64" t="s">
        <v>210</v>
      </c>
      <c r="T248" s="54" t="s">
        <v>211</v>
      </c>
    </row>
    <row r="249" spans="1:20" ht="13" x14ac:dyDescent="0.6">
      <c r="A249" s="30">
        <v>250</v>
      </c>
      <c r="B249" s="71" t="s">
        <v>603</v>
      </c>
      <c r="C249" s="64" t="s">
        <v>618</v>
      </c>
      <c r="D249" s="72">
        <v>54</v>
      </c>
      <c r="E249" s="30">
        <v>0</v>
      </c>
      <c r="F249" s="72">
        <v>0</v>
      </c>
      <c r="G249" s="30">
        <v>1</v>
      </c>
      <c r="H249" s="72">
        <v>4</v>
      </c>
      <c r="I249" s="30">
        <v>0</v>
      </c>
      <c r="J249" s="72">
        <v>562</v>
      </c>
      <c r="K249" s="30">
        <v>435</v>
      </c>
      <c r="L249" s="72">
        <f t="shared" si="2"/>
        <v>59</v>
      </c>
      <c r="M249" s="31">
        <f t="shared" si="0"/>
        <v>0.13563218390804599</v>
      </c>
      <c r="N249" s="79" t="s">
        <v>617</v>
      </c>
      <c r="O249" s="64" t="s">
        <v>170</v>
      </c>
      <c r="P249" s="74" t="s">
        <v>71</v>
      </c>
      <c r="Q249" s="77"/>
      <c r="R249" s="64" t="s">
        <v>210</v>
      </c>
      <c r="S249" s="64" t="s">
        <v>210</v>
      </c>
      <c r="T249" s="54" t="s">
        <v>378</v>
      </c>
    </row>
    <row r="250" spans="1:20" ht="13" x14ac:dyDescent="0.6">
      <c r="A250" s="30">
        <v>251</v>
      </c>
      <c r="B250" s="71" t="s">
        <v>117</v>
      </c>
      <c r="C250" s="64" t="s">
        <v>619</v>
      </c>
      <c r="D250" s="72">
        <v>429</v>
      </c>
      <c r="E250" s="30">
        <v>1</v>
      </c>
      <c r="F250" s="72">
        <v>2</v>
      </c>
      <c r="G250" s="30">
        <v>73</v>
      </c>
      <c r="H250" s="72">
        <v>44</v>
      </c>
      <c r="I250" s="30">
        <v>10</v>
      </c>
      <c r="J250" s="72">
        <v>6093</v>
      </c>
      <c r="K250" s="30">
        <v>7042</v>
      </c>
      <c r="L250" s="72">
        <f t="shared" si="2"/>
        <v>559</v>
      </c>
      <c r="M250" s="31">
        <f t="shared" si="0"/>
        <v>7.9380857710877592E-2</v>
      </c>
      <c r="N250" s="79" t="s">
        <v>119</v>
      </c>
      <c r="O250" s="64" t="s">
        <v>170</v>
      </c>
      <c r="P250" s="74" t="s">
        <v>71</v>
      </c>
      <c r="Q250" s="77"/>
      <c r="R250" s="64" t="s">
        <v>210</v>
      </c>
      <c r="S250" s="64" t="s">
        <v>221</v>
      </c>
      <c r="T250" s="64" t="s">
        <v>378</v>
      </c>
    </row>
    <row r="251" spans="1:20" ht="13" x14ac:dyDescent="0.6">
      <c r="A251" s="30">
        <v>252</v>
      </c>
      <c r="B251" s="71" t="s">
        <v>620</v>
      </c>
      <c r="C251" s="64" t="s">
        <v>621</v>
      </c>
      <c r="D251" s="72">
        <v>91</v>
      </c>
      <c r="E251" s="30">
        <v>0</v>
      </c>
      <c r="F251" s="72">
        <v>0</v>
      </c>
      <c r="G251" s="30">
        <v>1</v>
      </c>
      <c r="H251" s="72">
        <v>4</v>
      </c>
      <c r="I251" s="30">
        <v>1</v>
      </c>
      <c r="J251" s="72">
        <v>731</v>
      </c>
      <c r="K251" s="30">
        <v>597</v>
      </c>
      <c r="L251" s="72">
        <f t="shared" si="2"/>
        <v>97</v>
      </c>
      <c r="M251" s="31">
        <f t="shared" si="0"/>
        <v>0.1624790619765494</v>
      </c>
      <c r="N251" s="98">
        <v>43171</v>
      </c>
      <c r="O251" s="64" t="s">
        <v>170</v>
      </c>
      <c r="P251" s="74" t="s">
        <v>71</v>
      </c>
      <c r="Q251" s="64"/>
      <c r="R251" s="64" t="s">
        <v>210</v>
      </c>
      <c r="S251" s="64" t="s">
        <v>221</v>
      </c>
      <c r="T251" s="64" t="s">
        <v>378</v>
      </c>
    </row>
    <row r="252" spans="1:20" ht="13" x14ac:dyDescent="0.6">
      <c r="A252" s="30">
        <v>253</v>
      </c>
      <c r="B252" s="71" t="s">
        <v>622</v>
      </c>
      <c r="C252" s="64" t="s">
        <v>623</v>
      </c>
      <c r="D252" s="72">
        <v>68</v>
      </c>
      <c r="E252" s="30">
        <v>0</v>
      </c>
      <c r="F252" s="72">
        <v>0</v>
      </c>
      <c r="G252" s="30">
        <v>1</v>
      </c>
      <c r="H252" s="72">
        <v>4</v>
      </c>
      <c r="I252" s="30">
        <v>1</v>
      </c>
      <c r="J252" s="72">
        <v>615</v>
      </c>
      <c r="K252" s="27">
        <v>524</v>
      </c>
      <c r="L252" s="72">
        <f t="shared" si="2"/>
        <v>74</v>
      </c>
      <c r="M252" s="31">
        <f t="shared" si="0"/>
        <v>0.14122137404580154</v>
      </c>
      <c r="N252" s="99">
        <v>43171</v>
      </c>
      <c r="O252" s="64" t="s">
        <v>170</v>
      </c>
      <c r="P252" s="74" t="s">
        <v>71</v>
      </c>
      <c r="Q252" s="77"/>
      <c r="R252" s="64" t="s">
        <v>221</v>
      </c>
      <c r="S252" s="64" t="s">
        <v>210</v>
      </c>
      <c r="T252" s="64" t="s">
        <v>378</v>
      </c>
    </row>
    <row r="253" spans="1:20" ht="13" x14ac:dyDescent="0.6">
      <c r="A253" s="30">
        <v>254</v>
      </c>
      <c r="B253" s="71" t="s">
        <v>624</v>
      </c>
      <c r="C253" s="64" t="s">
        <v>625</v>
      </c>
      <c r="D253" s="72">
        <v>63</v>
      </c>
      <c r="E253" s="30">
        <v>1</v>
      </c>
      <c r="F253" s="72">
        <v>0</v>
      </c>
      <c r="G253" s="30">
        <v>1</v>
      </c>
      <c r="H253" s="72">
        <v>1</v>
      </c>
      <c r="I253" s="30">
        <v>0</v>
      </c>
      <c r="J253" s="84">
        <v>676</v>
      </c>
      <c r="K253" s="30">
        <v>556</v>
      </c>
      <c r="L253" s="72">
        <f t="shared" si="2"/>
        <v>66</v>
      </c>
      <c r="M253" s="31">
        <f t="shared" si="0"/>
        <v>0.11870503597122302</v>
      </c>
      <c r="N253" s="99">
        <v>43171</v>
      </c>
      <c r="O253" s="64" t="s">
        <v>170</v>
      </c>
      <c r="P253" s="74" t="s">
        <v>71</v>
      </c>
      <c r="Q253" s="88" t="s">
        <v>499</v>
      </c>
      <c r="R253" s="64" t="s">
        <v>221</v>
      </c>
      <c r="S253" s="64" t="s">
        <v>210</v>
      </c>
      <c r="T253" s="64" t="s">
        <v>290</v>
      </c>
    </row>
    <row r="254" spans="1:20" ht="13" x14ac:dyDescent="0.6">
      <c r="A254" s="30">
        <v>255</v>
      </c>
      <c r="B254" s="90" t="s">
        <v>608</v>
      </c>
      <c r="C254" s="64" t="s">
        <v>626</v>
      </c>
      <c r="D254" s="72">
        <v>82</v>
      </c>
      <c r="E254" s="30">
        <v>0</v>
      </c>
      <c r="F254" s="72">
        <v>0</v>
      </c>
      <c r="G254" s="30">
        <v>3</v>
      </c>
      <c r="H254" s="72">
        <v>3</v>
      </c>
      <c r="I254" s="30">
        <v>0</v>
      </c>
      <c r="J254" s="72">
        <v>635</v>
      </c>
      <c r="K254" s="30">
        <v>534</v>
      </c>
      <c r="L254" s="72">
        <f t="shared" si="2"/>
        <v>88</v>
      </c>
      <c r="M254" s="31">
        <f t="shared" si="0"/>
        <v>0.16479400749063669</v>
      </c>
      <c r="N254" s="99">
        <v>43171</v>
      </c>
      <c r="O254" s="64" t="s">
        <v>170</v>
      </c>
      <c r="P254" s="74" t="s">
        <v>71</v>
      </c>
      <c r="Q254" s="77"/>
      <c r="R254" s="64" t="s">
        <v>221</v>
      </c>
      <c r="S254" s="64" t="s">
        <v>221</v>
      </c>
      <c r="T254" s="64" t="s">
        <v>378</v>
      </c>
    </row>
    <row r="255" spans="1:20" ht="13" x14ac:dyDescent="0.6">
      <c r="A255" s="30">
        <v>256</v>
      </c>
      <c r="B255" s="90" t="s">
        <v>617</v>
      </c>
      <c r="C255" s="97" t="s">
        <v>627</v>
      </c>
      <c r="D255" s="84">
        <v>104</v>
      </c>
      <c r="E255" s="27">
        <v>1</v>
      </c>
      <c r="F255" s="72">
        <v>0</v>
      </c>
      <c r="G255" s="27">
        <v>7</v>
      </c>
      <c r="H255" s="84">
        <v>5</v>
      </c>
      <c r="I255" s="27">
        <v>1</v>
      </c>
      <c r="J255" s="84">
        <v>1396</v>
      </c>
      <c r="K255" s="27">
        <v>1200</v>
      </c>
      <c r="L255" s="72">
        <f t="shared" si="2"/>
        <v>118</v>
      </c>
      <c r="M255" s="31">
        <f t="shared" si="0"/>
        <v>9.8333333333333328E-2</v>
      </c>
      <c r="N255" s="99">
        <v>43232</v>
      </c>
      <c r="O255" s="64" t="s">
        <v>170</v>
      </c>
      <c r="P255" s="74" t="s">
        <v>71</v>
      </c>
      <c r="Q255" s="77"/>
      <c r="R255" s="64" t="s">
        <v>210</v>
      </c>
      <c r="S255" s="64" t="s">
        <v>221</v>
      </c>
      <c r="T255" s="64" t="s">
        <v>378</v>
      </c>
    </row>
    <row r="256" spans="1:20" ht="13" x14ac:dyDescent="0.6">
      <c r="A256" s="30">
        <v>257</v>
      </c>
      <c r="B256" s="90" t="s">
        <v>119</v>
      </c>
      <c r="C256" s="97" t="s">
        <v>628</v>
      </c>
      <c r="D256" s="72">
        <v>80</v>
      </c>
      <c r="E256" s="30">
        <v>0</v>
      </c>
      <c r="F256" s="72">
        <v>0</v>
      </c>
      <c r="G256" s="30">
        <v>7</v>
      </c>
      <c r="H256" s="72">
        <v>9</v>
      </c>
      <c r="I256" s="30">
        <v>2</v>
      </c>
      <c r="J256" s="72">
        <v>849</v>
      </c>
      <c r="K256" s="30">
        <v>685</v>
      </c>
      <c r="L256" s="72">
        <f t="shared" si="2"/>
        <v>98</v>
      </c>
      <c r="M256" s="31">
        <f t="shared" si="0"/>
        <v>0.14306569343065692</v>
      </c>
      <c r="N256" s="99">
        <v>43232</v>
      </c>
      <c r="O256" s="64" t="s">
        <v>170</v>
      </c>
      <c r="P256" s="74" t="s">
        <v>71</v>
      </c>
      <c r="Q256" s="77"/>
      <c r="R256" s="64" t="s">
        <v>221</v>
      </c>
      <c r="S256" s="64" t="s">
        <v>210</v>
      </c>
      <c r="T256" s="64" t="s">
        <v>378</v>
      </c>
    </row>
    <row r="257" spans="1:20" ht="13" x14ac:dyDescent="0.6">
      <c r="A257" s="30">
        <v>258</v>
      </c>
      <c r="B257" s="90" t="s">
        <v>629</v>
      </c>
      <c r="C257" s="64" t="s">
        <v>630</v>
      </c>
      <c r="D257" s="72">
        <v>124</v>
      </c>
      <c r="E257" s="30">
        <v>6</v>
      </c>
      <c r="F257" s="72">
        <v>0</v>
      </c>
      <c r="G257" s="30">
        <v>7</v>
      </c>
      <c r="H257" s="72">
        <v>2</v>
      </c>
      <c r="I257" s="30">
        <v>0</v>
      </c>
      <c r="J257" s="72">
        <v>1179</v>
      </c>
      <c r="K257" s="30">
        <v>1005</v>
      </c>
      <c r="L257" s="72">
        <f t="shared" si="2"/>
        <v>139</v>
      </c>
      <c r="M257" s="31">
        <f t="shared" si="0"/>
        <v>0.13830845771144279</v>
      </c>
      <c r="N257" s="99">
        <v>43385</v>
      </c>
      <c r="O257" s="64" t="s">
        <v>170</v>
      </c>
      <c r="P257" s="74" t="s">
        <v>71</v>
      </c>
      <c r="Q257" s="100" t="s">
        <v>631</v>
      </c>
      <c r="R257" s="64" t="s">
        <v>210</v>
      </c>
      <c r="S257" s="64" t="s">
        <v>221</v>
      </c>
      <c r="T257" s="64" t="s">
        <v>290</v>
      </c>
    </row>
    <row r="258" spans="1:20" ht="13" x14ac:dyDescent="0.6">
      <c r="A258" s="67">
        <v>259</v>
      </c>
      <c r="B258" s="101" t="s">
        <v>632</v>
      </c>
      <c r="C258" s="69" t="s">
        <v>633</v>
      </c>
      <c r="D258" s="67">
        <v>138</v>
      </c>
      <c r="E258" s="67">
        <v>3</v>
      </c>
      <c r="F258" s="67">
        <v>0</v>
      </c>
      <c r="G258" s="67">
        <v>7</v>
      </c>
      <c r="H258" s="67">
        <v>30</v>
      </c>
      <c r="I258" s="67">
        <v>1</v>
      </c>
      <c r="J258" s="67">
        <v>1014</v>
      </c>
      <c r="K258" s="67">
        <v>809</v>
      </c>
      <c r="L258" s="67">
        <f t="shared" si="2"/>
        <v>179</v>
      </c>
      <c r="M258" s="31">
        <f t="shared" si="0"/>
        <v>0.22126081582200247</v>
      </c>
      <c r="N258" s="102">
        <v>43385</v>
      </c>
      <c r="O258" s="69" t="s">
        <v>170</v>
      </c>
      <c r="P258" s="103" t="s">
        <v>71</v>
      </c>
      <c r="Q258" s="69"/>
      <c r="R258" s="69" t="s">
        <v>210</v>
      </c>
      <c r="S258" s="69" t="s">
        <v>221</v>
      </c>
      <c r="T258" s="64" t="s">
        <v>378</v>
      </c>
    </row>
    <row r="259" spans="1:20" ht="13" x14ac:dyDescent="0.6">
      <c r="A259" s="30">
        <v>260</v>
      </c>
      <c r="B259" s="104">
        <v>43112</v>
      </c>
      <c r="C259" s="51" t="s">
        <v>634</v>
      </c>
      <c r="D259" s="105">
        <v>37</v>
      </c>
      <c r="E259" s="51">
        <v>0</v>
      </c>
      <c r="F259" s="48">
        <v>4</v>
      </c>
      <c r="G259" s="51">
        <v>1</v>
      </c>
      <c r="H259" s="105">
        <v>5</v>
      </c>
      <c r="I259" s="51">
        <v>0</v>
      </c>
      <c r="J259" s="105">
        <v>631</v>
      </c>
      <c r="K259" s="51">
        <v>513</v>
      </c>
      <c r="L259" s="48">
        <f t="shared" si="2"/>
        <v>47</v>
      </c>
      <c r="M259" s="31">
        <f t="shared" si="0"/>
        <v>9.1617933723196876E-2</v>
      </c>
      <c r="N259" s="106">
        <v>43385</v>
      </c>
      <c r="O259" s="13" t="s">
        <v>170</v>
      </c>
      <c r="P259" s="74" t="s">
        <v>71</v>
      </c>
      <c r="Q259" s="77"/>
      <c r="R259" s="51" t="s">
        <v>210</v>
      </c>
      <c r="S259" s="64" t="s">
        <v>221</v>
      </c>
      <c r="T259" s="64" t="s">
        <v>378</v>
      </c>
    </row>
    <row r="260" spans="1:20" ht="13" x14ac:dyDescent="0.6">
      <c r="A260" s="30">
        <v>261</v>
      </c>
      <c r="B260" s="104">
        <v>43143</v>
      </c>
      <c r="C260" s="107" t="s">
        <v>635</v>
      </c>
      <c r="D260" s="105">
        <v>167</v>
      </c>
      <c r="E260" s="51">
        <v>1</v>
      </c>
      <c r="F260" s="48">
        <v>1</v>
      </c>
      <c r="G260" s="51">
        <v>14</v>
      </c>
      <c r="H260" s="105">
        <v>15</v>
      </c>
      <c r="I260" s="51">
        <v>1</v>
      </c>
      <c r="J260" s="105">
        <v>1972</v>
      </c>
      <c r="K260" s="51">
        <v>1666</v>
      </c>
      <c r="L260" s="48">
        <f t="shared" si="2"/>
        <v>199</v>
      </c>
      <c r="M260" s="31">
        <f t="shared" si="0"/>
        <v>0.11944777911164466</v>
      </c>
      <c r="N260" s="106">
        <v>43385</v>
      </c>
      <c r="O260" s="13" t="s">
        <v>170</v>
      </c>
      <c r="P260" s="74" t="s">
        <v>71</v>
      </c>
      <c r="Q260" s="88" t="s">
        <v>499</v>
      </c>
      <c r="R260" s="64" t="s">
        <v>221</v>
      </c>
      <c r="S260" s="51" t="s">
        <v>210</v>
      </c>
      <c r="T260" s="64" t="s">
        <v>290</v>
      </c>
    </row>
    <row r="261" spans="1:20" ht="13" x14ac:dyDescent="0.6">
      <c r="A261" s="30">
        <v>262</v>
      </c>
      <c r="B261" s="104">
        <v>43171</v>
      </c>
      <c r="C261" s="51" t="s">
        <v>636</v>
      </c>
      <c r="D261" s="105">
        <v>104</v>
      </c>
      <c r="E261" s="51">
        <v>0</v>
      </c>
      <c r="F261" s="48">
        <v>1</v>
      </c>
      <c r="G261" s="51">
        <v>5</v>
      </c>
      <c r="H261" s="105">
        <v>2</v>
      </c>
      <c r="I261" s="51">
        <v>1</v>
      </c>
      <c r="J261" s="105">
        <v>900</v>
      </c>
      <c r="K261" s="51">
        <v>760</v>
      </c>
      <c r="L261" s="48">
        <f t="shared" si="2"/>
        <v>113</v>
      </c>
      <c r="M261" s="31">
        <f t="shared" si="0"/>
        <v>0.14868421052631578</v>
      </c>
      <c r="N261" s="106">
        <v>43385</v>
      </c>
      <c r="O261" s="13" t="s">
        <v>170</v>
      </c>
      <c r="P261" s="74" t="s">
        <v>71</v>
      </c>
      <c r="Q261" s="77"/>
      <c r="R261" s="51" t="s">
        <v>210</v>
      </c>
      <c r="S261" s="64" t="s">
        <v>221</v>
      </c>
      <c r="T261" s="64" t="s">
        <v>378</v>
      </c>
    </row>
    <row r="262" spans="1:20" ht="13" x14ac:dyDescent="0.6">
      <c r="A262" s="30">
        <v>263</v>
      </c>
      <c r="B262" s="104">
        <v>43202</v>
      </c>
      <c r="C262" s="51" t="s">
        <v>637</v>
      </c>
      <c r="D262" s="105">
        <v>194</v>
      </c>
      <c r="E262" s="51">
        <v>0</v>
      </c>
      <c r="F262" s="48">
        <v>4</v>
      </c>
      <c r="G262" s="51">
        <v>13</v>
      </c>
      <c r="H262" s="105">
        <v>5</v>
      </c>
      <c r="I262" s="51">
        <v>2</v>
      </c>
      <c r="J262" s="105">
        <v>1724</v>
      </c>
      <c r="K262" s="51">
        <v>1353</v>
      </c>
      <c r="L262" s="48">
        <f t="shared" si="2"/>
        <v>218</v>
      </c>
      <c r="M262" s="31">
        <f t="shared" si="0"/>
        <v>0.16112342941611235</v>
      </c>
      <c r="N262" s="106">
        <v>43416</v>
      </c>
      <c r="O262" s="13" t="s">
        <v>170</v>
      </c>
      <c r="P262" s="74" t="s">
        <v>71</v>
      </c>
      <c r="Q262" s="108" t="s">
        <v>638</v>
      </c>
      <c r="R262" s="64" t="s">
        <v>221</v>
      </c>
      <c r="S262" s="51" t="s">
        <v>210</v>
      </c>
      <c r="T262" s="64" t="s">
        <v>290</v>
      </c>
    </row>
    <row r="263" spans="1:20" ht="13" x14ac:dyDescent="0.6">
      <c r="A263" s="30">
        <v>264</v>
      </c>
      <c r="B263" s="104">
        <v>43232</v>
      </c>
      <c r="C263" s="51" t="s">
        <v>639</v>
      </c>
      <c r="D263" s="105">
        <v>98</v>
      </c>
      <c r="E263" s="51">
        <v>0</v>
      </c>
      <c r="F263" s="48">
        <v>0</v>
      </c>
      <c r="G263" s="51">
        <v>5</v>
      </c>
      <c r="H263" s="105">
        <v>4</v>
      </c>
      <c r="I263" s="51">
        <v>0</v>
      </c>
      <c r="J263" s="105">
        <v>936</v>
      </c>
      <c r="K263" s="51">
        <v>778</v>
      </c>
      <c r="L263" s="48">
        <f t="shared" si="2"/>
        <v>107</v>
      </c>
      <c r="M263" s="31">
        <f t="shared" si="0"/>
        <v>0.13753213367609254</v>
      </c>
      <c r="N263" s="106">
        <v>43446</v>
      </c>
      <c r="O263" s="13" t="s">
        <v>170</v>
      </c>
      <c r="P263" s="74" t="s">
        <v>71</v>
      </c>
      <c r="Q263" s="77"/>
      <c r="R263" s="51" t="s">
        <v>210</v>
      </c>
      <c r="S263" s="64" t="s">
        <v>221</v>
      </c>
      <c r="T263" s="64" t="s">
        <v>378</v>
      </c>
    </row>
    <row r="264" spans="1:20" ht="13" x14ac:dyDescent="0.6">
      <c r="A264" s="30">
        <v>265</v>
      </c>
      <c r="B264" s="104">
        <v>43263</v>
      </c>
      <c r="C264" s="51" t="s">
        <v>640</v>
      </c>
      <c r="D264" s="105">
        <v>113</v>
      </c>
      <c r="E264" s="51">
        <v>0</v>
      </c>
      <c r="F264" s="48">
        <v>0</v>
      </c>
      <c r="G264" s="51">
        <v>7</v>
      </c>
      <c r="H264" s="105">
        <v>3</v>
      </c>
      <c r="I264" s="51">
        <v>2</v>
      </c>
      <c r="J264" s="105">
        <v>998</v>
      </c>
      <c r="K264" s="51">
        <v>840</v>
      </c>
      <c r="L264" s="48">
        <f t="shared" si="2"/>
        <v>125</v>
      </c>
      <c r="M264" s="31">
        <f t="shared" si="0"/>
        <v>0.14880952380952381</v>
      </c>
      <c r="N264" s="28" t="s">
        <v>641</v>
      </c>
      <c r="O264" s="13" t="s">
        <v>170</v>
      </c>
      <c r="P264" s="74" t="s">
        <v>71</v>
      </c>
      <c r="Q264" s="109" t="s">
        <v>631</v>
      </c>
      <c r="R264" s="51" t="s">
        <v>210</v>
      </c>
      <c r="S264" s="64" t="s">
        <v>221</v>
      </c>
      <c r="T264" s="64" t="s">
        <v>290</v>
      </c>
    </row>
    <row r="265" spans="1:20" ht="13" x14ac:dyDescent="0.6">
      <c r="A265" s="30">
        <v>266</v>
      </c>
      <c r="B265" s="104">
        <v>43293</v>
      </c>
      <c r="C265" s="51" t="s">
        <v>642</v>
      </c>
      <c r="D265" s="105">
        <v>45</v>
      </c>
      <c r="E265" s="51">
        <v>0</v>
      </c>
      <c r="F265" s="48">
        <v>0</v>
      </c>
      <c r="G265" s="51">
        <v>0</v>
      </c>
      <c r="H265" s="105">
        <v>1</v>
      </c>
      <c r="I265" s="51">
        <v>1</v>
      </c>
      <c r="J265" s="105">
        <v>652</v>
      </c>
      <c r="K265" s="51">
        <v>559</v>
      </c>
      <c r="L265" s="48">
        <f t="shared" si="2"/>
        <v>47</v>
      </c>
      <c r="M265" s="31">
        <f t="shared" si="0"/>
        <v>8.4078711985688726E-2</v>
      </c>
      <c r="N265" s="28" t="s">
        <v>641</v>
      </c>
      <c r="O265" s="13" t="s">
        <v>170</v>
      </c>
      <c r="P265" s="74" t="s">
        <v>71</v>
      </c>
      <c r="Q265" s="64"/>
      <c r="R265" s="51" t="s">
        <v>210</v>
      </c>
      <c r="S265" s="64" t="s">
        <v>221</v>
      </c>
      <c r="T265" s="64" t="s">
        <v>378</v>
      </c>
    </row>
    <row r="266" spans="1:20" ht="13" x14ac:dyDescent="0.6">
      <c r="A266" s="30">
        <v>267</v>
      </c>
      <c r="B266" s="104">
        <v>43293</v>
      </c>
      <c r="C266" s="51" t="s">
        <v>643</v>
      </c>
      <c r="D266" s="105">
        <v>82</v>
      </c>
      <c r="E266" s="51">
        <v>2</v>
      </c>
      <c r="F266" s="48">
        <v>0</v>
      </c>
      <c r="G266" s="51">
        <v>10</v>
      </c>
      <c r="H266" s="105">
        <v>19</v>
      </c>
      <c r="I266" s="51">
        <v>1</v>
      </c>
      <c r="J266" s="105">
        <v>1006</v>
      </c>
      <c r="K266" s="51">
        <v>844</v>
      </c>
      <c r="L266" s="48">
        <f t="shared" si="2"/>
        <v>114</v>
      </c>
      <c r="M266" s="31">
        <f t="shared" si="0"/>
        <v>0.13507109004739337</v>
      </c>
      <c r="N266" s="106">
        <v>43497</v>
      </c>
      <c r="O266" s="13" t="s">
        <v>170</v>
      </c>
      <c r="P266" s="110" t="s">
        <v>71</v>
      </c>
      <c r="Q266" s="64"/>
      <c r="R266" s="51" t="s">
        <v>221</v>
      </c>
      <c r="S266" s="51" t="s">
        <v>210</v>
      </c>
      <c r="T266" s="13" t="s">
        <v>311</v>
      </c>
    </row>
    <row r="267" spans="1:20" ht="13" x14ac:dyDescent="0.6">
      <c r="A267" s="30">
        <v>268</v>
      </c>
      <c r="B267" s="104">
        <v>43324</v>
      </c>
      <c r="C267" s="51" t="s">
        <v>644</v>
      </c>
      <c r="D267" s="105">
        <v>80</v>
      </c>
      <c r="E267" s="51">
        <v>2</v>
      </c>
      <c r="F267" s="48">
        <v>0</v>
      </c>
      <c r="G267" s="51">
        <v>10</v>
      </c>
      <c r="H267" s="105">
        <v>17</v>
      </c>
      <c r="I267" s="51">
        <v>1</v>
      </c>
      <c r="J267" s="105">
        <v>962</v>
      </c>
      <c r="K267" s="51">
        <v>810</v>
      </c>
      <c r="L267" s="48">
        <f t="shared" si="2"/>
        <v>110</v>
      </c>
      <c r="M267" s="31">
        <f t="shared" si="0"/>
        <v>0.13580246913580246</v>
      </c>
      <c r="N267" s="28" t="s">
        <v>641</v>
      </c>
      <c r="O267" s="13" t="s">
        <v>170</v>
      </c>
      <c r="P267" s="110" t="s">
        <v>71</v>
      </c>
      <c r="Q267" s="111" t="s">
        <v>645</v>
      </c>
      <c r="R267" s="51" t="s">
        <v>210</v>
      </c>
      <c r="S267" s="51" t="s">
        <v>210</v>
      </c>
      <c r="T267" s="54" t="s">
        <v>211</v>
      </c>
    </row>
    <row r="268" spans="1:20" ht="13" x14ac:dyDescent="0.6">
      <c r="A268" s="30">
        <v>269</v>
      </c>
      <c r="B268" s="104">
        <v>43355</v>
      </c>
      <c r="C268" s="51" t="s">
        <v>646</v>
      </c>
      <c r="D268" s="105">
        <v>65</v>
      </c>
      <c r="E268" s="51">
        <v>0</v>
      </c>
      <c r="F268" s="48">
        <v>0</v>
      </c>
      <c r="G268" s="51">
        <v>1</v>
      </c>
      <c r="H268" s="105">
        <v>2</v>
      </c>
      <c r="I268" s="51">
        <v>0</v>
      </c>
      <c r="J268" s="105">
        <v>801</v>
      </c>
      <c r="K268" s="51">
        <v>645</v>
      </c>
      <c r="L268" s="48">
        <f t="shared" si="2"/>
        <v>68</v>
      </c>
      <c r="M268" s="31">
        <f t="shared" si="0"/>
        <v>0.10542635658914729</v>
      </c>
      <c r="N268" s="28" t="s">
        <v>647</v>
      </c>
      <c r="O268" s="13" t="s">
        <v>170</v>
      </c>
      <c r="P268" s="74" t="s">
        <v>71</v>
      </c>
      <c r="Q268" s="88" t="s">
        <v>499</v>
      </c>
      <c r="R268" s="64" t="s">
        <v>221</v>
      </c>
      <c r="S268" s="51" t="s">
        <v>210</v>
      </c>
      <c r="T268" s="64" t="s">
        <v>290</v>
      </c>
    </row>
    <row r="269" spans="1:20" ht="13" x14ac:dyDescent="0.6">
      <c r="A269" s="30">
        <v>270</v>
      </c>
      <c r="B269" s="104">
        <v>43385</v>
      </c>
      <c r="C269" s="51" t="s">
        <v>648</v>
      </c>
      <c r="D269" s="105">
        <v>52</v>
      </c>
      <c r="E269" s="51">
        <v>0</v>
      </c>
      <c r="F269" s="48">
        <v>0</v>
      </c>
      <c r="G269" s="51">
        <v>1</v>
      </c>
      <c r="H269" s="105">
        <v>0</v>
      </c>
      <c r="I269" s="51">
        <v>0</v>
      </c>
      <c r="J269" s="105">
        <v>720</v>
      </c>
      <c r="K269" s="51">
        <v>599</v>
      </c>
      <c r="L269" s="48">
        <f t="shared" si="2"/>
        <v>53</v>
      </c>
      <c r="M269" s="31">
        <f t="shared" si="0"/>
        <v>8.8480801335559259E-2</v>
      </c>
      <c r="N269" s="28" t="s">
        <v>647</v>
      </c>
      <c r="O269" s="13" t="s">
        <v>170</v>
      </c>
      <c r="P269" s="74" t="s">
        <v>71</v>
      </c>
      <c r="Q269" s="77"/>
      <c r="R269" s="64" t="s">
        <v>221</v>
      </c>
      <c r="S269" s="64" t="s">
        <v>221</v>
      </c>
      <c r="T269" s="13" t="s">
        <v>222</v>
      </c>
    </row>
    <row r="270" spans="1:20" ht="13" x14ac:dyDescent="0.6">
      <c r="A270" s="30">
        <v>271</v>
      </c>
      <c r="B270" s="104">
        <v>43416</v>
      </c>
      <c r="C270" s="51" t="s">
        <v>649</v>
      </c>
      <c r="D270" s="105">
        <v>366</v>
      </c>
      <c r="E270" s="51">
        <v>1</v>
      </c>
      <c r="F270" s="48">
        <v>3</v>
      </c>
      <c r="G270" s="51">
        <v>24</v>
      </c>
      <c r="H270" s="105">
        <v>8</v>
      </c>
      <c r="I270" s="51">
        <v>3</v>
      </c>
      <c r="J270" s="105">
        <v>3381</v>
      </c>
      <c r="K270" s="51">
        <v>2946</v>
      </c>
      <c r="L270" s="48">
        <f t="shared" si="2"/>
        <v>405</v>
      </c>
      <c r="M270" s="31">
        <f t="shared" si="0"/>
        <v>0.13747454175152748</v>
      </c>
      <c r="N270" s="28" t="s">
        <v>650</v>
      </c>
      <c r="O270" s="13" t="s">
        <v>170</v>
      </c>
      <c r="P270" s="74" t="s">
        <v>71</v>
      </c>
      <c r="Q270" s="112" t="s">
        <v>638</v>
      </c>
      <c r="R270" s="64" t="s">
        <v>221</v>
      </c>
      <c r="S270" s="51" t="s">
        <v>210</v>
      </c>
      <c r="T270" s="64" t="s">
        <v>290</v>
      </c>
    </row>
    <row r="271" spans="1:20" ht="13" x14ac:dyDescent="0.6">
      <c r="A271" s="30">
        <v>272</v>
      </c>
      <c r="B271" s="104">
        <v>43446</v>
      </c>
      <c r="C271" s="51" t="s">
        <v>651</v>
      </c>
      <c r="D271" s="105">
        <v>79</v>
      </c>
      <c r="E271" s="51">
        <v>0</v>
      </c>
      <c r="F271" s="48">
        <v>1</v>
      </c>
      <c r="G271" s="51">
        <v>4</v>
      </c>
      <c r="H271" s="105">
        <v>15</v>
      </c>
      <c r="I271" s="51">
        <v>0</v>
      </c>
      <c r="J271" s="105">
        <v>805</v>
      </c>
      <c r="K271" s="51">
        <v>647</v>
      </c>
      <c r="L271" s="48">
        <f t="shared" si="2"/>
        <v>99</v>
      </c>
      <c r="M271" s="31">
        <f t="shared" si="0"/>
        <v>0.15301391035548687</v>
      </c>
      <c r="N271" s="28" t="s">
        <v>123</v>
      </c>
      <c r="O271" s="13" t="s">
        <v>170</v>
      </c>
      <c r="P271" s="74" t="s">
        <v>71</v>
      </c>
      <c r="Q271" s="77"/>
      <c r="R271" s="51" t="s">
        <v>210</v>
      </c>
      <c r="S271" s="51" t="s">
        <v>210</v>
      </c>
      <c r="T271" s="64" t="s">
        <v>378</v>
      </c>
    </row>
    <row r="272" spans="1:20" ht="13" x14ac:dyDescent="0.6">
      <c r="A272" s="30">
        <v>273</v>
      </c>
      <c r="B272" s="113" t="s">
        <v>652</v>
      </c>
      <c r="C272" s="114" t="s">
        <v>653</v>
      </c>
      <c r="D272" s="105">
        <v>143</v>
      </c>
      <c r="E272" s="51">
        <v>5</v>
      </c>
      <c r="F272" s="48">
        <v>1</v>
      </c>
      <c r="G272" s="51">
        <v>8</v>
      </c>
      <c r="H272" s="105">
        <v>2</v>
      </c>
      <c r="I272" s="51">
        <v>2</v>
      </c>
      <c r="J272" s="105">
        <v>960</v>
      </c>
      <c r="K272" s="51">
        <v>760</v>
      </c>
      <c r="L272" s="48">
        <f t="shared" si="2"/>
        <v>161</v>
      </c>
      <c r="M272" s="31">
        <f t="shared" si="0"/>
        <v>0.21184210526315789</v>
      </c>
      <c r="N272" s="28" t="s">
        <v>125</v>
      </c>
      <c r="O272" s="13" t="s">
        <v>170</v>
      </c>
      <c r="P272" s="74" t="s">
        <v>71</v>
      </c>
      <c r="Q272" s="115" t="s">
        <v>631</v>
      </c>
      <c r="R272" s="51" t="s">
        <v>210</v>
      </c>
      <c r="S272" s="64" t="s">
        <v>221</v>
      </c>
      <c r="T272" s="64" t="s">
        <v>290</v>
      </c>
    </row>
    <row r="273" spans="1:20" ht="13" x14ac:dyDescent="0.6">
      <c r="A273" s="30">
        <v>274</v>
      </c>
      <c r="B273" s="113" t="s">
        <v>652</v>
      </c>
      <c r="C273" s="107" t="s">
        <v>654</v>
      </c>
      <c r="D273" s="105">
        <v>17</v>
      </c>
      <c r="E273" s="51">
        <v>0</v>
      </c>
      <c r="F273" s="48">
        <v>0</v>
      </c>
      <c r="G273" s="51">
        <v>0</v>
      </c>
      <c r="H273" s="105">
        <v>2</v>
      </c>
      <c r="I273" s="51">
        <v>0</v>
      </c>
      <c r="J273" s="105">
        <v>629</v>
      </c>
      <c r="K273" s="51">
        <v>479</v>
      </c>
      <c r="L273" s="48">
        <f t="shared" si="2"/>
        <v>19</v>
      </c>
      <c r="M273" s="31">
        <f t="shared" si="0"/>
        <v>3.9665970772442591E-2</v>
      </c>
      <c r="N273" s="28" t="s">
        <v>125</v>
      </c>
      <c r="O273" s="13" t="s">
        <v>170</v>
      </c>
      <c r="P273" s="74" t="s">
        <v>71</v>
      </c>
      <c r="Q273" s="116" t="s">
        <v>655</v>
      </c>
      <c r="R273" s="64" t="s">
        <v>221</v>
      </c>
      <c r="S273" s="51" t="s">
        <v>210</v>
      </c>
      <c r="T273" s="51" t="s">
        <v>234</v>
      </c>
    </row>
    <row r="274" spans="1:20" ht="13" x14ac:dyDescent="0.6">
      <c r="A274" s="30">
        <v>275</v>
      </c>
      <c r="B274" s="113" t="s">
        <v>641</v>
      </c>
      <c r="C274" s="107" t="s">
        <v>656</v>
      </c>
      <c r="D274" s="105">
        <v>84</v>
      </c>
      <c r="E274" s="51">
        <v>1</v>
      </c>
      <c r="F274" s="48">
        <v>1</v>
      </c>
      <c r="G274" s="51">
        <v>7</v>
      </c>
      <c r="H274" s="105">
        <v>10</v>
      </c>
      <c r="I274" s="51">
        <v>0</v>
      </c>
      <c r="J274" s="105">
        <v>863</v>
      </c>
      <c r="K274" s="51">
        <v>672</v>
      </c>
      <c r="L274" s="48">
        <f t="shared" si="2"/>
        <v>103</v>
      </c>
      <c r="M274" s="31">
        <f t="shared" si="0"/>
        <v>0.15327380952380953</v>
      </c>
      <c r="N274" s="28" t="s">
        <v>125</v>
      </c>
      <c r="O274" s="13" t="s">
        <v>170</v>
      </c>
      <c r="P274" s="74" t="s">
        <v>71</v>
      </c>
      <c r="Q274" s="116" t="s">
        <v>655</v>
      </c>
      <c r="R274" s="64" t="s">
        <v>221</v>
      </c>
      <c r="S274" s="51" t="s">
        <v>210</v>
      </c>
      <c r="T274" s="51" t="s">
        <v>234</v>
      </c>
    </row>
    <row r="275" spans="1:20" ht="13" x14ac:dyDescent="0.6">
      <c r="A275" s="30">
        <v>276</v>
      </c>
      <c r="B275" s="113" t="s">
        <v>641</v>
      </c>
      <c r="C275" s="51" t="s">
        <v>657</v>
      </c>
      <c r="D275" s="105">
        <v>38</v>
      </c>
      <c r="E275" s="51">
        <v>0</v>
      </c>
      <c r="F275" s="48">
        <v>0</v>
      </c>
      <c r="G275" s="51">
        <v>1</v>
      </c>
      <c r="H275" s="105">
        <v>1</v>
      </c>
      <c r="I275" s="51">
        <v>0</v>
      </c>
      <c r="J275" s="105">
        <v>707</v>
      </c>
      <c r="K275" s="51">
        <v>580</v>
      </c>
      <c r="L275" s="48">
        <f t="shared" si="2"/>
        <v>40</v>
      </c>
      <c r="M275" s="31">
        <f t="shared" si="0"/>
        <v>6.8965517241379309E-2</v>
      </c>
      <c r="N275" s="28" t="s">
        <v>125</v>
      </c>
      <c r="O275" s="13" t="s">
        <v>170</v>
      </c>
      <c r="P275" s="74" t="s">
        <v>71</v>
      </c>
      <c r="Q275" s="111" t="s">
        <v>645</v>
      </c>
      <c r="R275" s="51" t="s">
        <v>210</v>
      </c>
      <c r="S275" s="51" t="s">
        <v>210</v>
      </c>
      <c r="T275" s="54" t="s">
        <v>211</v>
      </c>
    </row>
    <row r="276" spans="1:20" ht="13" x14ac:dyDescent="0.6">
      <c r="A276" s="30">
        <v>277</v>
      </c>
      <c r="B276" s="113" t="s">
        <v>658</v>
      </c>
      <c r="C276" s="51" t="s">
        <v>659</v>
      </c>
      <c r="D276" s="105">
        <v>54</v>
      </c>
      <c r="E276" s="51">
        <v>0</v>
      </c>
      <c r="F276" s="48">
        <v>0</v>
      </c>
      <c r="G276" s="51">
        <v>4</v>
      </c>
      <c r="H276" s="105">
        <v>12</v>
      </c>
      <c r="I276" s="51">
        <v>0</v>
      </c>
      <c r="J276" s="105">
        <v>937</v>
      </c>
      <c r="K276" s="51">
        <v>746</v>
      </c>
      <c r="L276" s="48">
        <f t="shared" si="2"/>
        <v>70</v>
      </c>
      <c r="M276" s="31">
        <f t="shared" si="0"/>
        <v>9.3833780160857902E-2</v>
      </c>
      <c r="N276" s="28" t="s">
        <v>125</v>
      </c>
      <c r="O276" s="13" t="s">
        <v>170</v>
      </c>
      <c r="P276" s="74" t="s">
        <v>71</v>
      </c>
      <c r="Q276" s="116" t="s">
        <v>655</v>
      </c>
      <c r="R276" s="64" t="s">
        <v>221</v>
      </c>
      <c r="S276" s="51" t="s">
        <v>210</v>
      </c>
      <c r="T276" s="51" t="s">
        <v>234</v>
      </c>
    </row>
    <row r="277" spans="1:20" ht="13" x14ac:dyDescent="0.6">
      <c r="A277" s="30">
        <v>278</v>
      </c>
      <c r="B277" s="113" t="s">
        <v>658</v>
      </c>
      <c r="C277" s="51" t="s">
        <v>660</v>
      </c>
      <c r="D277" s="105">
        <v>89</v>
      </c>
      <c r="E277" s="51">
        <v>0</v>
      </c>
      <c r="F277" s="48">
        <v>0</v>
      </c>
      <c r="G277" s="51">
        <v>5</v>
      </c>
      <c r="H277" s="105">
        <v>7</v>
      </c>
      <c r="I277" s="51">
        <v>0</v>
      </c>
      <c r="J277" s="105">
        <v>1205</v>
      </c>
      <c r="K277" s="51">
        <v>966</v>
      </c>
      <c r="L277" s="48">
        <f t="shared" si="2"/>
        <v>101</v>
      </c>
      <c r="M277" s="31">
        <f t="shared" si="0"/>
        <v>0.10455486542443064</v>
      </c>
      <c r="N277" s="28" t="s">
        <v>125</v>
      </c>
      <c r="O277" s="13" t="s">
        <v>170</v>
      </c>
      <c r="P277" s="74" t="s">
        <v>71</v>
      </c>
      <c r="Q277" s="112" t="s">
        <v>638</v>
      </c>
      <c r="R277" s="51" t="s">
        <v>210</v>
      </c>
      <c r="S277" s="64" t="s">
        <v>221</v>
      </c>
      <c r="T277" s="64" t="s">
        <v>378</v>
      </c>
    </row>
    <row r="278" spans="1:20" ht="13" x14ac:dyDescent="0.6">
      <c r="A278" s="30">
        <v>279</v>
      </c>
      <c r="B278" s="113" t="s">
        <v>661</v>
      </c>
      <c r="C278" s="51" t="s">
        <v>662</v>
      </c>
      <c r="D278" s="105">
        <v>99</v>
      </c>
      <c r="E278" s="51">
        <v>2</v>
      </c>
      <c r="F278" s="48">
        <v>0</v>
      </c>
      <c r="G278" s="51">
        <v>7</v>
      </c>
      <c r="H278" s="105">
        <v>4</v>
      </c>
      <c r="I278" s="51">
        <v>1</v>
      </c>
      <c r="J278" s="105">
        <v>997</v>
      </c>
      <c r="K278" s="51">
        <v>803</v>
      </c>
      <c r="L278" s="48">
        <f t="shared" si="2"/>
        <v>113</v>
      </c>
      <c r="M278" s="31">
        <f t="shared" si="0"/>
        <v>0.14072229140722292</v>
      </c>
      <c r="N278" s="28" t="s">
        <v>125</v>
      </c>
      <c r="O278" s="13" t="s">
        <v>170</v>
      </c>
      <c r="P278" s="74" t="s">
        <v>71</v>
      </c>
      <c r="Q278" s="116" t="s">
        <v>655</v>
      </c>
      <c r="R278" s="64" t="s">
        <v>221</v>
      </c>
      <c r="S278" s="51" t="s">
        <v>210</v>
      </c>
      <c r="T278" s="51" t="s">
        <v>234</v>
      </c>
    </row>
    <row r="279" spans="1:20" ht="13" x14ac:dyDescent="0.6">
      <c r="A279" s="30">
        <v>280</v>
      </c>
      <c r="B279" s="113" t="s">
        <v>647</v>
      </c>
      <c r="C279" s="51" t="s">
        <v>663</v>
      </c>
      <c r="D279" s="105">
        <v>130</v>
      </c>
      <c r="E279" s="51">
        <v>2</v>
      </c>
      <c r="F279" s="48">
        <v>4</v>
      </c>
      <c r="G279" s="51">
        <v>14</v>
      </c>
      <c r="H279" s="105">
        <v>14</v>
      </c>
      <c r="I279" s="51">
        <v>1</v>
      </c>
      <c r="J279" s="105">
        <v>1311</v>
      </c>
      <c r="K279" s="51">
        <v>1024</v>
      </c>
      <c r="L279" s="48">
        <f t="shared" si="2"/>
        <v>165</v>
      </c>
      <c r="M279" s="31">
        <f t="shared" si="0"/>
        <v>0.1611328125</v>
      </c>
      <c r="N279" s="28" t="s">
        <v>125</v>
      </c>
      <c r="O279" s="13" t="s">
        <v>170</v>
      </c>
      <c r="P279" s="74" t="s">
        <v>71</v>
      </c>
      <c r="Q279" s="116" t="s">
        <v>655</v>
      </c>
      <c r="R279" s="64" t="s">
        <v>221</v>
      </c>
      <c r="S279" s="51" t="s">
        <v>210</v>
      </c>
      <c r="T279" s="51" t="s">
        <v>234</v>
      </c>
    </row>
    <row r="280" spans="1:20" ht="13" x14ac:dyDescent="0.6">
      <c r="A280" s="30">
        <v>281</v>
      </c>
      <c r="B280" s="113" t="s">
        <v>647</v>
      </c>
      <c r="C280" s="51" t="s">
        <v>664</v>
      </c>
      <c r="D280" s="105">
        <v>76</v>
      </c>
      <c r="E280" s="51">
        <v>0</v>
      </c>
      <c r="F280" s="48">
        <v>1</v>
      </c>
      <c r="G280" s="51">
        <v>4</v>
      </c>
      <c r="H280" s="105">
        <v>4</v>
      </c>
      <c r="I280" s="51">
        <v>1</v>
      </c>
      <c r="J280" s="105">
        <v>747</v>
      </c>
      <c r="K280" s="51">
        <v>579</v>
      </c>
      <c r="L280" s="48">
        <f t="shared" si="2"/>
        <v>86</v>
      </c>
      <c r="M280" s="31">
        <f t="shared" si="0"/>
        <v>0.14853195164075994</v>
      </c>
      <c r="N280" s="28" t="s">
        <v>125</v>
      </c>
      <c r="O280" s="13" t="s">
        <v>170</v>
      </c>
      <c r="P280" s="74" t="s">
        <v>71</v>
      </c>
      <c r="Q280" s="64"/>
      <c r="R280" s="51" t="s">
        <v>210</v>
      </c>
      <c r="S280" s="51" t="s">
        <v>210</v>
      </c>
      <c r="T280" s="64" t="s">
        <v>378</v>
      </c>
    </row>
    <row r="281" spans="1:20" ht="13" x14ac:dyDescent="0.6">
      <c r="A281" s="30">
        <v>282</v>
      </c>
      <c r="B281" s="113" t="s">
        <v>650</v>
      </c>
      <c r="C281" s="51" t="s">
        <v>665</v>
      </c>
      <c r="D281" s="105">
        <v>76</v>
      </c>
      <c r="E281" s="51">
        <v>4</v>
      </c>
      <c r="F281" s="48">
        <v>3</v>
      </c>
      <c r="G281" s="51">
        <v>8</v>
      </c>
      <c r="H281" s="105">
        <v>12</v>
      </c>
      <c r="I281" s="51">
        <v>0</v>
      </c>
      <c r="J281" s="105">
        <v>854</v>
      </c>
      <c r="K281" s="51">
        <v>643</v>
      </c>
      <c r="L281" s="48">
        <f t="shared" si="2"/>
        <v>103</v>
      </c>
      <c r="M281" s="31">
        <f t="shared" si="0"/>
        <v>0.16018662519440124</v>
      </c>
      <c r="N281" s="28" t="s">
        <v>125</v>
      </c>
      <c r="O281" s="13" t="s">
        <v>170</v>
      </c>
      <c r="P281" s="74" t="s">
        <v>71</v>
      </c>
      <c r="Q281" s="116" t="s">
        <v>655</v>
      </c>
      <c r="R281" s="64" t="s">
        <v>221</v>
      </c>
      <c r="S281" s="51" t="s">
        <v>210</v>
      </c>
      <c r="T281" s="51" t="s">
        <v>234</v>
      </c>
    </row>
    <row r="282" spans="1:20" ht="13" x14ac:dyDescent="0.6">
      <c r="A282" s="30">
        <v>283</v>
      </c>
      <c r="B282" s="113" t="s">
        <v>650</v>
      </c>
      <c r="C282" s="51" t="s">
        <v>666</v>
      </c>
      <c r="D282" s="105">
        <v>100</v>
      </c>
      <c r="E282" s="51">
        <v>2</v>
      </c>
      <c r="F282" s="48">
        <v>0</v>
      </c>
      <c r="G282" s="51">
        <v>4</v>
      </c>
      <c r="H282" s="105">
        <v>3</v>
      </c>
      <c r="I282" s="51">
        <v>0</v>
      </c>
      <c r="J282" s="105">
        <v>852</v>
      </c>
      <c r="K282" s="51">
        <v>679</v>
      </c>
      <c r="L282" s="48">
        <f t="shared" si="2"/>
        <v>109</v>
      </c>
      <c r="M282" s="31">
        <f t="shared" si="0"/>
        <v>0.16053019145802652</v>
      </c>
      <c r="N282" s="28" t="s">
        <v>125</v>
      </c>
      <c r="O282" s="13" t="s">
        <v>170</v>
      </c>
      <c r="P282" s="74" t="s">
        <v>71</v>
      </c>
      <c r="Q282" s="112" t="s">
        <v>638</v>
      </c>
      <c r="R282" s="64" t="s">
        <v>221</v>
      </c>
      <c r="S282" s="51" t="s">
        <v>210</v>
      </c>
      <c r="T282" s="64" t="s">
        <v>290</v>
      </c>
    </row>
    <row r="283" spans="1:20" ht="13" x14ac:dyDescent="0.6">
      <c r="A283" s="30">
        <v>284</v>
      </c>
      <c r="B283" s="113" t="s">
        <v>123</v>
      </c>
      <c r="C283" s="51" t="s">
        <v>667</v>
      </c>
      <c r="D283" s="105">
        <v>65</v>
      </c>
      <c r="E283" s="51">
        <v>0</v>
      </c>
      <c r="F283" s="48">
        <v>2</v>
      </c>
      <c r="G283" s="51">
        <v>0</v>
      </c>
      <c r="H283" s="105">
        <v>7</v>
      </c>
      <c r="I283" s="51">
        <v>0</v>
      </c>
      <c r="J283" s="105">
        <v>640</v>
      </c>
      <c r="K283" s="51">
        <v>504</v>
      </c>
      <c r="L283" s="48">
        <f t="shared" si="2"/>
        <v>74</v>
      </c>
      <c r="M283" s="31">
        <f t="shared" si="0"/>
        <v>0.14682539682539683</v>
      </c>
      <c r="N283" s="28" t="s">
        <v>125</v>
      </c>
      <c r="O283" s="13" t="s">
        <v>170</v>
      </c>
      <c r="P283" s="74" t="s">
        <v>71</v>
      </c>
      <c r="Q283" s="116" t="s">
        <v>655</v>
      </c>
      <c r="R283" s="64" t="s">
        <v>221</v>
      </c>
      <c r="S283" s="51" t="s">
        <v>210</v>
      </c>
      <c r="T283" s="51" t="s">
        <v>234</v>
      </c>
    </row>
    <row r="284" spans="1:20" ht="13" x14ac:dyDescent="0.6">
      <c r="A284" s="30">
        <v>285</v>
      </c>
      <c r="B284" s="113" t="s">
        <v>123</v>
      </c>
      <c r="C284" s="51" t="s">
        <v>668</v>
      </c>
      <c r="D284" s="105">
        <v>79</v>
      </c>
      <c r="E284" s="51">
        <v>1</v>
      </c>
      <c r="F284" s="48">
        <v>0</v>
      </c>
      <c r="G284" s="51">
        <v>1</v>
      </c>
      <c r="H284" s="105">
        <v>5</v>
      </c>
      <c r="I284" s="51">
        <v>0</v>
      </c>
      <c r="J284" s="105">
        <v>728</v>
      </c>
      <c r="K284" s="51">
        <v>581</v>
      </c>
      <c r="L284" s="48">
        <f t="shared" si="2"/>
        <v>86</v>
      </c>
      <c r="M284" s="31">
        <f t="shared" si="0"/>
        <v>0.14802065404475043</v>
      </c>
      <c r="N284" s="28" t="s">
        <v>125</v>
      </c>
      <c r="O284" s="13" t="s">
        <v>170</v>
      </c>
      <c r="P284" s="74" t="s">
        <v>71</v>
      </c>
      <c r="Q284" s="77"/>
      <c r="R284" s="51" t="s">
        <v>210</v>
      </c>
      <c r="S284" s="51" t="s">
        <v>210</v>
      </c>
      <c r="T284" s="51" t="s">
        <v>211</v>
      </c>
    </row>
    <row r="285" spans="1:20" ht="13" x14ac:dyDescent="0.6">
      <c r="A285" s="30">
        <v>286</v>
      </c>
      <c r="B285" s="113" t="s">
        <v>669</v>
      </c>
      <c r="C285" s="51" t="s">
        <v>670</v>
      </c>
      <c r="D285" s="105">
        <v>72</v>
      </c>
      <c r="E285" s="51">
        <v>0</v>
      </c>
      <c r="F285" s="48">
        <v>2</v>
      </c>
      <c r="G285" s="51">
        <v>4</v>
      </c>
      <c r="H285" s="105">
        <v>5</v>
      </c>
      <c r="I285" s="51">
        <v>0</v>
      </c>
      <c r="J285" s="105">
        <v>711</v>
      </c>
      <c r="K285" s="51">
        <v>559</v>
      </c>
      <c r="L285" s="48">
        <f t="shared" si="2"/>
        <v>83</v>
      </c>
      <c r="M285" s="31">
        <f t="shared" si="0"/>
        <v>0.14847942754919499</v>
      </c>
      <c r="N285" s="117">
        <v>43497</v>
      </c>
      <c r="O285" s="13" t="s">
        <v>170</v>
      </c>
      <c r="P285" s="74" t="s">
        <v>71</v>
      </c>
      <c r="Q285" s="116" t="s">
        <v>655</v>
      </c>
      <c r="R285" s="51" t="s">
        <v>210</v>
      </c>
      <c r="S285" s="51" t="s">
        <v>210</v>
      </c>
      <c r="T285" s="51" t="s">
        <v>234</v>
      </c>
    </row>
    <row r="286" spans="1:20" ht="13" x14ac:dyDescent="0.6">
      <c r="A286" s="30">
        <v>287</v>
      </c>
      <c r="B286" s="113" t="s">
        <v>669</v>
      </c>
      <c r="C286" s="51" t="s">
        <v>671</v>
      </c>
      <c r="D286" s="105">
        <v>62</v>
      </c>
      <c r="E286" s="51">
        <v>7</v>
      </c>
      <c r="F286" s="48">
        <v>0</v>
      </c>
      <c r="G286" s="51">
        <v>0</v>
      </c>
      <c r="H286" s="105">
        <v>1</v>
      </c>
      <c r="I286" s="51">
        <v>1</v>
      </c>
      <c r="J286" s="105">
        <v>728</v>
      </c>
      <c r="K286" s="51">
        <v>563</v>
      </c>
      <c r="L286" s="48">
        <f t="shared" si="2"/>
        <v>71</v>
      </c>
      <c r="M286" s="31">
        <f t="shared" si="0"/>
        <v>0.12611012433392541</v>
      </c>
      <c r="N286" s="117">
        <v>43497</v>
      </c>
      <c r="O286" s="13" t="s">
        <v>170</v>
      </c>
      <c r="P286" s="74" t="s">
        <v>71</v>
      </c>
      <c r="Q286" s="118" t="s">
        <v>631</v>
      </c>
      <c r="R286" s="64" t="s">
        <v>221</v>
      </c>
      <c r="S286" s="51" t="s">
        <v>210</v>
      </c>
      <c r="T286" s="64" t="s">
        <v>290</v>
      </c>
    </row>
    <row r="287" spans="1:20" ht="13" x14ac:dyDescent="0.6">
      <c r="A287" s="30">
        <v>288</v>
      </c>
      <c r="B287" s="113" t="s">
        <v>669</v>
      </c>
      <c r="C287" s="51" t="s">
        <v>672</v>
      </c>
      <c r="D287" s="72">
        <v>84</v>
      </c>
      <c r="E287" s="30">
        <v>2</v>
      </c>
      <c r="F287" s="48">
        <v>4</v>
      </c>
      <c r="G287" s="119">
        <v>7</v>
      </c>
      <c r="H287" s="72">
        <v>6</v>
      </c>
      <c r="I287" s="30">
        <v>1</v>
      </c>
      <c r="J287" s="72">
        <v>862</v>
      </c>
      <c r="K287" s="30">
        <v>649</v>
      </c>
      <c r="L287" s="48">
        <f t="shared" si="2"/>
        <v>104</v>
      </c>
      <c r="M287" s="31">
        <f t="shared" si="0"/>
        <v>0.16024653312788906</v>
      </c>
      <c r="N287" s="117">
        <v>43497</v>
      </c>
      <c r="O287" s="13" t="s">
        <v>170</v>
      </c>
      <c r="P287" s="110" t="s">
        <v>71</v>
      </c>
      <c r="Q287" s="120"/>
      <c r="R287" s="51" t="s">
        <v>210</v>
      </c>
      <c r="S287" s="51" t="s">
        <v>210</v>
      </c>
      <c r="T287" s="13" t="s">
        <v>311</v>
      </c>
    </row>
    <row r="288" spans="1:20" ht="13" x14ac:dyDescent="0.6">
      <c r="A288" s="30">
        <v>289</v>
      </c>
      <c r="B288" s="113" t="s">
        <v>673</v>
      </c>
      <c r="C288" s="51" t="s">
        <v>674</v>
      </c>
      <c r="D288" s="72">
        <v>46</v>
      </c>
      <c r="E288" s="30">
        <v>0</v>
      </c>
      <c r="F288" s="48">
        <v>0</v>
      </c>
      <c r="G288" s="30">
        <v>2</v>
      </c>
      <c r="H288" s="72">
        <v>11</v>
      </c>
      <c r="I288" s="30">
        <v>0</v>
      </c>
      <c r="J288" s="72">
        <v>625</v>
      </c>
      <c r="K288" s="30">
        <v>489</v>
      </c>
      <c r="L288" s="48">
        <f t="shared" si="2"/>
        <v>59</v>
      </c>
      <c r="M288" s="31">
        <f t="shared" si="0"/>
        <v>0.12065439672801637</v>
      </c>
      <c r="N288" s="117">
        <v>43497</v>
      </c>
      <c r="O288" s="13" t="s">
        <v>170</v>
      </c>
      <c r="P288" s="74" t="s">
        <v>71</v>
      </c>
      <c r="Q288" s="116" t="s">
        <v>655</v>
      </c>
      <c r="R288" s="64" t="s">
        <v>221</v>
      </c>
      <c r="S288" s="51" t="s">
        <v>210</v>
      </c>
      <c r="T288" s="51" t="s">
        <v>234</v>
      </c>
    </row>
    <row r="289" spans="1:20" ht="13" x14ac:dyDescent="0.6">
      <c r="A289" s="30">
        <v>290</v>
      </c>
      <c r="B289" s="113" t="s">
        <v>673</v>
      </c>
      <c r="C289" s="51" t="s">
        <v>675</v>
      </c>
      <c r="D289" s="72">
        <v>63</v>
      </c>
      <c r="E289" s="30">
        <v>0</v>
      </c>
      <c r="F289" s="48">
        <v>0</v>
      </c>
      <c r="G289" s="30">
        <v>3</v>
      </c>
      <c r="H289" s="72">
        <v>3</v>
      </c>
      <c r="I289" s="30">
        <v>0</v>
      </c>
      <c r="J289" s="72">
        <v>704</v>
      </c>
      <c r="K289" s="30">
        <v>552</v>
      </c>
      <c r="L289" s="48">
        <f t="shared" si="2"/>
        <v>69</v>
      </c>
      <c r="M289" s="31">
        <f t="shared" si="0"/>
        <v>0.125</v>
      </c>
      <c r="N289" s="117">
        <v>43497</v>
      </c>
      <c r="O289" s="13" t="s">
        <v>170</v>
      </c>
      <c r="P289" s="74" t="s">
        <v>71</v>
      </c>
      <c r="Q289" s="111" t="s">
        <v>645</v>
      </c>
      <c r="R289" s="51" t="s">
        <v>210</v>
      </c>
      <c r="S289" s="51" t="s">
        <v>210</v>
      </c>
      <c r="T289" s="54" t="s">
        <v>211</v>
      </c>
    </row>
    <row r="290" spans="1:20" ht="13" x14ac:dyDescent="0.6">
      <c r="A290" s="30">
        <v>291</v>
      </c>
      <c r="B290" s="113" t="s">
        <v>676</v>
      </c>
      <c r="C290" s="51" t="s">
        <v>677</v>
      </c>
      <c r="D290" s="105">
        <v>34</v>
      </c>
      <c r="E290" s="51">
        <v>1</v>
      </c>
      <c r="F290" s="48">
        <v>1</v>
      </c>
      <c r="G290" s="51">
        <v>2</v>
      </c>
      <c r="H290" s="105">
        <v>1</v>
      </c>
      <c r="I290" s="51">
        <v>1</v>
      </c>
      <c r="J290" s="105">
        <v>706</v>
      </c>
      <c r="K290" s="51">
        <v>560</v>
      </c>
      <c r="L290" s="48">
        <f t="shared" si="2"/>
        <v>40</v>
      </c>
      <c r="M290" s="31">
        <f t="shared" si="0"/>
        <v>7.1428571428571425E-2</v>
      </c>
      <c r="N290" s="117">
        <v>43497</v>
      </c>
      <c r="O290" s="13" t="s">
        <v>170</v>
      </c>
      <c r="P290" s="74" t="s">
        <v>71</v>
      </c>
      <c r="Q290" s="116" t="s">
        <v>655</v>
      </c>
      <c r="R290" s="64" t="s">
        <v>221</v>
      </c>
      <c r="S290" s="51" t="s">
        <v>210</v>
      </c>
      <c r="T290" s="51" t="s">
        <v>234</v>
      </c>
    </row>
    <row r="291" spans="1:20" ht="13" x14ac:dyDescent="0.6">
      <c r="A291" s="30">
        <v>292</v>
      </c>
      <c r="B291" s="113" t="s">
        <v>676</v>
      </c>
      <c r="C291" s="51" t="s">
        <v>678</v>
      </c>
      <c r="D291" s="105">
        <v>40</v>
      </c>
      <c r="E291" s="51">
        <v>1</v>
      </c>
      <c r="F291" s="48">
        <v>0</v>
      </c>
      <c r="G291" s="51">
        <v>2</v>
      </c>
      <c r="H291" s="105">
        <v>0</v>
      </c>
      <c r="I291" s="51">
        <v>0</v>
      </c>
      <c r="J291" s="105">
        <v>667</v>
      </c>
      <c r="K291" s="51">
        <v>502</v>
      </c>
      <c r="L291" s="48">
        <f t="shared" si="2"/>
        <v>43</v>
      </c>
      <c r="M291" s="31">
        <f t="shared" si="0"/>
        <v>8.565737051792828E-2</v>
      </c>
      <c r="N291" s="117">
        <v>43497</v>
      </c>
      <c r="O291" s="13" t="s">
        <v>170</v>
      </c>
      <c r="P291" s="74" t="s">
        <v>71</v>
      </c>
      <c r="Q291" s="77"/>
      <c r="R291" s="64" t="s">
        <v>221</v>
      </c>
      <c r="S291" s="64" t="s">
        <v>221</v>
      </c>
      <c r="T291" s="64" t="s">
        <v>290</v>
      </c>
    </row>
    <row r="292" spans="1:20" ht="13" x14ac:dyDescent="0.6">
      <c r="A292" s="30">
        <v>293</v>
      </c>
      <c r="B292" s="113" t="s">
        <v>679</v>
      </c>
      <c r="C292" s="51" t="s">
        <v>680</v>
      </c>
      <c r="D292" s="105">
        <v>123</v>
      </c>
      <c r="E292" s="51">
        <v>2</v>
      </c>
      <c r="F292" s="48">
        <v>0</v>
      </c>
      <c r="G292" s="51">
        <v>1</v>
      </c>
      <c r="H292" s="105">
        <v>4</v>
      </c>
      <c r="I292" s="51">
        <v>1</v>
      </c>
      <c r="J292" s="105">
        <v>842</v>
      </c>
      <c r="K292" s="51">
        <v>654</v>
      </c>
      <c r="L292" s="48">
        <f t="shared" si="2"/>
        <v>131</v>
      </c>
      <c r="M292" s="31">
        <f t="shared" si="0"/>
        <v>0.20030581039755352</v>
      </c>
      <c r="N292" s="117">
        <v>43497</v>
      </c>
      <c r="O292" s="13" t="s">
        <v>170</v>
      </c>
      <c r="P292" s="74" t="s">
        <v>71</v>
      </c>
      <c r="Q292" s="116" t="s">
        <v>655</v>
      </c>
      <c r="R292" s="51" t="s">
        <v>210</v>
      </c>
      <c r="S292" s="51" t="s">
        <v>210</v>
      </c>
      <c r="T292" s="51" t="s">
        <v>234</v>
      </c>
    </row>
    <row r="293" spans="1:20" ht="13" x14ac:dyDescent="0.6">
      <c r="A293" s="30">
        <v>294</v>
      </c>
      <c r="B293" s="113" t="s">
        <v>679</v>
      </c>
      <c r="C293" s="51" t="s">
        <v>681</v>
      </c>
      <c r="D293" s="105">
        <v>141</v>
      </c>
      <c r="E293" s="51">
        <v>2</v>
      </c>
      <c r="F293" s="48">
        <v>1</v>
      </c>
      <c r="G293" s="51">
        <v>12</v>
      </c>
      <c r="H293" s="105">
        <v>2</v>
      </c>
      <c r="I293" s="51">
        <v>1</v>
      </c>
      <c r="J293" s="105">
        <v>993</v>
      </c>
      <c r="K293" s="51">
        <v>762</v>
      </c>
      <c r="L293" s="48">
        <f t="shared" si="2"/>
        <v>159</v>
      </c>
      <c r="M293" s="31">
        <f t="shared" si="0"/>
        <v>0.20866141732283464</v>
      </c>
      <c r="N293" s="117">
        <v>43497</v>
      </c>
      <c r="O293" s="13" t="s">
        <v>170</v>
      </c>
      <c r="P293" s="74" t="s">
        <v>71</v>
      </c>
      <c r="Q293" s="77"/>
      <c r="R293" s="51" t="s">
        <v>210</v>
      </c>
      <c r="S293" s="64" t="s">
        <v>221</v>
      </c>
      <c r="T293" s="13" t="s">
        <v>378</v>
      </c>
    </row>
    <row r="294" spans="1:20" ht="13" x14ac:dyDescent="0.6">
      <c r="A294" s="30">
        <v>295</v>
      </c>
      <c r="B294" s="113" t="s">
        <v>682</v>
      </c>
      <c r="C294" s="51" t="s">
        <v>683</v>
      </c>
      <c r="D294" s="105">
        <v>61</v>
      </c>
      <c r="E294" s="51">
        <v>0</v>
      </c>
      <c r="F294" s="48">
        <v>6</v>
      </c>
      <c r="G294" s="51">
        <v>0</v>
      </c>
      <c r="H294" s="105">
        <v>1</v>
      </c>
      <c r="I294" s="51">
        <v>0</v>
      </c>
      <c r="J294" s="105">
        <v>688</v>
      </c>
      <c r="K294" s="51">
        <v>533</v>
      </c>
      <c r="L294" s="48">
        <f t="shared" si="2"/>
        <v>68</v>
      </c>
      <c r="M294" s="31">
        <f t="shared" si="0"/>
        <v>0.12757973733583489</v>
      </c>
      <c r="N294" s="117">
        <v>43497</v>
      </c>
      <c r="O294" s="13" t="s">
        <v>170</v>
      </c>
      <c r="P294" s="74" t="s">
        <v>71</v>
      </c>
      <c r="Q294" s="77"/>
      <c r="R294" s="64" t="s">
        <v>221</v>
      </c>
      <c r="S294" s="64" t="s">
        <v>221</v>
      </c>
      <c r="T294" s="51" t="s">
        <v>290</v>
      </c>
    </row>
    <row r="295" spans="1:20" ht="13" x14ac:dyDescent="0.6">
      <c r="A295" s="30">
        <v>296</v>
      </c>
      <c r="B295" s="113" t="s">
        <v>684</v>
      </c>
      <c r="C295" s="51" t="s">
        <v>685</v>
      </c>
      <c r="D295" s="105">
        <v>86</v>
      </c>
      <c r="E295" s="51">
        <v>0</v>
      </c>
      <c r="F295" s="48">
        <v>0</v>
      </c>
      <c r="G295" s="51">
        <v>4</v>
      </c>
      <c r="H295" s="105">
        <v>3</v>
      </c>
      <c r="I295" s="51">
        <v>0</v>
      </c>
      <c r="J295" s="105">
        <v>781</v>
      </c>
      <c r="K295" s="51">
        <v>587</v>
      </c>
      <c r="L295" s="48">
        <f t="shared" si="2"/>
        <v>93</v>
      </c>
      <c r="M295" s="31">
        <f t="shared" si="0"/>
        <v>0.15843270868824533</v>
      </c>
      <c r="N295" s="117">
        <v>43497</v>
      </c>
      <c r="O295" s="13" t="s">
        <v>170</v>
      </c>
      <c r="P295" s="74" t="s">
        <v>71</v>
      </c>
      <c r="Q295" s="77"/>
      <c r="R295" s="64" t="s">
        <v>221</v>
      </c>
      <c r="S295" s="51" t="s">
        <v>210</v>
      </c>
      <c r="T295" s="51" t="s">
        <v>290</v>
      </c>
    </row>
    <row r="296" spans="1:20" ht="13" x14ac:dyDescent="0.6">
      <c r="A296" s="30">
        <v>297</v>
      </c>
      <c r="B296" s="113" t="s">
        <v>125</v>
      </c>
      <c r="C296" s="51" t="s">
        <v>686</v>
      </c>
      <c r="D296" s="105">
        <v>55</v>
      </c>
      <c r="E296" s="51">
        <v>0</v>
      </c>
      <c r="F296" s="48">
        <v>0</v>
      </c>
      <c r="G296" s="51">
        <v>0</v>
      </c>
      <c r="H296" s="105">
        <v>1</v>
      </c>
      <c r="I296" s="51">
        <v>1</v>
      </c>
      <c r="J296" s="105">
        <v>688</v>
      </c>
      <c r="K296" s="51">
        <v>533</v>
      </c>
      <c r="L296" s="48">
        <f t="shared" si="2"/>
        <v>57</v>
      </c>
      <c r="M296" s="31">
        <f t="shared" si="0"/>
        <v>0.10694183864915573</v>
      </c>
      <c r="N296" s="117">
        <v>43497</v>
      </c>
      <c r="O296" s="13" t="s">
        <v>170</v>
      </c>
      <c r="P296" s="74" t="s">
        <v>71</v>
      </c>
      <c r="Q296" s="77"/>
      <c r="R296" s="64" t="s">
        <v>221</v>
      </c>
      <c r="S296" s="51" t="s">
        <v>210</v>
      </c>
      <c r="T296" s="13" t="s">
        <v>378</v>
      </c>
    </row>
    <row r="297" spans="1:20" ht="13" x14ac:dyDescent="0.6">
      <c r="A297" s="30">
        <v>298</v>
      </c>
      <c r="B297" s="113" t="s">
        <v>687</v>
      </c>
      <c r="C297" s="51" t="s">
        <v>688</v>
      </c>
      <c r="D297" s="105">
        <v>202</v>
      </c>
      <c r="E297" s="51">
        <v>4</v>
      </c>
      <c r="F297" s="48">
        <v>0</v>
      </c>
      <c r="G297" s="51">
        <v>9</v>
      </c>
      <c r="H297" s="105">
        <v>4</v>
      </c>
      <c r="I297" s="51">
        <v>3</v>
      </c>
      <c r="J297" s="105">
        <v>1544</v>
      </c>
      <c r="K297" s="51">
        <v>1227</v>
      </c>
      <c r="L297" s="48">
        <f t="shared" si="2"/>
        <v>222</v>
      </c>
      <c r="M297" s="31">
        <f t="shared" si="0"/>
        <v>0.18092909535452323</v>
      </c>
      <c r="N297" s="117">
        <v>43525</v>
      </c>
      <c r="O297" s="13" t="s">
        <v>170</v>
      </c>
      <c r="P297" s="74" t="s">
        <v>71</v>
      </c>
      <c r="Q297" s="120"/>
      <c r="R297" s="51" t="s">
        <v>210</v>
      </c>
      <c r="S297" s="64" t="s">
        <v>221</v>
      </c>
      <c r="T297" s="13" t="s">
        <v>378</v>
      </c>
    </row>
    <row r="298" spans="1:20" ht="13" x14ac:dyDescent="0.6">
      <c r="A298" s="30">
        <v>299</v>
      </c>
      <c r="B298" s="113" t="s">
        <v>687</v>
      </c>
      <c r="C298" s="51" t="s">
        <v>689</v>
      </c>
      <c r="D298" s="105">
        <v>49</v>
      </c>
      <c r="E298" s="51">
        <v>0</v>
      </c>
      <c r="F298" s="48">
        <v>0</v>
      </c>
      <c r="G298" s="51">
        <v>3</v>
      </c>
      <c r="H298" s="105">
        <v>0</v>
      </c>
      <c r="I298" s="51">
        <v>0</v>
      </c>
      <c r="J298" s="105">
        <v>668</v>
      </c>
      <c r="K298" s="51">
        <v>531</v>
      </c>
      <c r="L298" s="48">
        <f t="shared" si="2"/>
        <v>52</v>
      </c>
      <c r="M298" s="31">
        <f t="shared" si="0"/>
        <v>9.7928436911487754E-2</v>
      </c>
      <c r="N298" s="117">
        <v>43525</v>
      </c>
      <c r="O298" s="13" t="s">
        <v>170</v>
      </c>
      <c r="P298" s="74" t="s">
        <v>71</v>
      </c>
      <c r="Q298" s="115" t="s">
        <v>631</v>
      </c>
      <c r="R298" s="64" t="s">
        <v>221</v>
      </c>
      <c r="S298" s="51" t="s">
        <v>210</v>
      </c>
      <c r="T298" s="51" t="s">
        <v>290</v>
      </c>
    </row>
    <row r="299" spans="1:20" ht="13" x14ac:dyDescent="0.6">
      <c r="A299" s="30">
        <v>300</v>
      </c>
      <c r="B299" s="113" t="s">
        <v>690</v>
      </c>
      <c r="C299" s="51" t="s">
        <v>691</v>
      </c>
      <c r="D299" s="105">
        <v>106</v>
      </c>
      <c r="E299" s="51">
        <v>2</v>
      </c>
      <c r="F299" s="105">
        <v>0</v>
      </c>
      <c r="G299" s="51">
        <v>2</v>
      </c>
      <c r="H299" s="105">
        <v>7</v>
      </c>
      <c r="I299" s="51">
        <v>1</v>
      </c>
      <c r="J299" s="105">
        <v>840</v>
      </c>
      <c r="K299" s="51">
        <v>643</v>
      </c>
      <c r="L299" s="48">
        <f t="shared" si="2"/>
        <v>118</v>
      </c>
      <c r="M299" s="31">
        <f t="shared" si="0"/>
        <v>0.18351477449455678</v>
      </c>
      <c r="N299" s="117">
        <v>43556</v>
      </c>
      <c r="O299" s="13" t="s">
        <v>170</v>
      </c>
      <c r="P299" s="74" t="s">
        <v>71</v>
      </c>
      <c r="Q299" s="77"/>
      <c r="R299" s="51" t="s">
        <v>210</v>
      </c>
      <c r="S299" s="64" t="s">
        <v>221</v>
      </c>
      <c r="T299" s="13" t="s">
        <v>290</v>
      </c>
    </row>
    <row r="300" spans="1:20" ht="13" x14ac:dyDescent="0.6">
      <c r="A300" s="30">
        <v>301</v>
      </c>
      <c r="B300" s="113" t="s">
        <v>690</v>
      </c>
      <c r="C300" s="51" t="s">
        <v>692</v>
      </c>
      <c r="D300" s="105">
        <v>51</v>
      </c>
      <c r="E300" s="51">
        <v>0</v>
      </c>
      <c r="F300" s="105">
        <v>0</v>
      </c>
      <c r="G300" s="51">
        <v>3</v>
      </c>
      <c r="H300" s="105">
        <v>4</v>
      </c>
      <c r="I300" s="51">
        <v>1</v>
      </c>
      <c r="J300" s="105">
        <v>694</v>
      </c>
      <c r="K300" s="51">
        <v>534</v>
      </c>
      <c r="L300" s="48">
        <f t="shared" si="2"/>
        <v>59</v>
      </c>
      <c r="M300" s="31">
        <f t="shared" si="0"/>
        <v>0.1104868913857678</v>
      </c>
      <c r="N300" s="106">
        <v>43556</v>
      </c>
      <c r="O300" s="13" t="s">
        <v>170</v>
      </c>
      <c r="P300" s="74" t="s">
        <v>71</v>
      </c>
      <c r="Q300" s="111" t="s">
        <v>645</v>
      </c>
      <c r="R300" s="51" t="s">
        <v>210</v>
      </c>
      <c r="S300" s="51" t="s">
        <v>210</v>
      </c>
      <c r="T300" s="54" t="s">
        <v>211</v>
      </c>
    </row>
    <row r="301" spans="1:20" ht="13" x14ac:dyDescent="0.6">
      <c r="A301" s="30">
        <v>302</v>
      </c>
      <c r="B301" s="113" t="s">
        <v>693</v>
      </c>
      <c r="C301" s="51" t="s">
        <v>694</v>
      </c>
      <c r="D301" s="105">
        <v>24</v>
      </c>
      <c r="E301" s="51">
        <v>0</v>
      </c>
      <c r="F301" s="105">
        <v>1</v>
      </c>
      <c r="G301" s="51">
        <v>0</v>
      </c>
      <c r="H301" s="105">
        <v>5</v>
      </c>
      <c r="I301" s="51">
        <v>0</v>
      </c>
      <c r="J301" s="105">
        <v>553</v>
      </c>
      <c r="K301" s="51">
        <v>396</v>
      </c>
      <c r="L301" s="48">
        <f t="shared" si="2"/>
        <v>30</v>
      </c>
      <c r="M301" s="31">
        <f t="shared" si="0"/>
        <v>7.575757575757576E-2</v>
      </c>
      <c r="N301" s="106">
        <v>43647</v>
      </c>
      <c r="O301" s="13" t="s">
        <v>170</v>
      </c>
      <c r="P301" s="74" t="s">
        <v>71</v>
      </c>
      <c r="Q301" s="77"/>
      <c r="R301" s="51" t="s">
        <v>221</v>
      </c>
      <c r="S301" s="51" t="s">
        <v>210</v>
      </c>
      <c r="T301" s="51" t="s">
        <v>234</v>
      </c>
    </row>
    <row r="302" spans="1:20" ht="13" x14ac:dyDescent="0.6">
      <c r="A302" s="30">
        <v>303</v>
      </c>
      <c r="B302" s="113" t="s">
        <v>693</v>
      </c>
      <c r="C302" s="51" t="s">
        <v>695</v>
      </c>
      <c r="D302" s="105">
        <v>68</v>
      </c>
      <c r="E302" s="51">
        <v>0</v>
      </c>
      <c r="F302" s="105">
        <v>0</v>
      </c>
      <c r="G302" s="51">
        <v>6</v>
      </c>
      <c r="H302" s="105">
        <v>2</v>
      </c>
      <c r="I302" s="51">
        <v>1</v>
      </c>
      <c r="J302" s="105">
        <v>721</v>
      </c>
      <c r="K302" s="51">
        <v>543</v>
      </c>
      <c r="L302" s="48">
        <f t="shared" si="2"/>
        <v>77</v>
      </c>
      <c r="M302" s="31">
        <f t="shared" si="0"/>
        <v>0.14180478821362799</v>
      </c>
      <c r="N302" s="106">
        <v>43647</v>
      </c>
      <c r="O302" s="13" t="s">
        <v>170</v>
      </c>
      <c r="P302" s="74" t="s">
        <v>71</v>
      </c>
      <c r="Q302" s="77"/>
      <c r="R302" s="64" t="s">
        <v>221</v>
      </c>
      <c r="S302" s="51" t="s">
        <v>210</v>
      </c>
      <c r="T302" s="13" t="s">
        <v>378</v>
      </c>
    </row>
    <row r="303" spans="1:20" ht="13" x14ac:dyDescent="0.6">
      <c r="A303" s="30">
        <v>304</v>
      </c>
      <c r="B303" s="113" t="s">
        <v>696</v>
      </c>
      <c r="C303" s="51" t="s">
        <v>697</v>
      </c>
      <c r="D303" s="105">
        <v>44</v>
      </c>
      <c r="E303" s="51">
        <v>0</v>
      </c>
      <c r="F303" s="105">
        <v>0</v>
      </c>
      <c r="G303" s="51">
        <v>0</v>
      </c>
      <c r="H303" s="105">
        <v>0</v>
      </c>
      <c r="I303" s="51">
        <v>0</v>
      </c>
      <c r="J303" s="105">
        <v>552</v>
      </c>
      <c r="K303" s="51">
        <v>415</v>
      </c>
      <c r="L303" s="48">
        <f t="shared" si="2"/>
        <v>44</v>
      </c>
      <c r="M303" s="31">
        <f t="shared" si="0"/>
        <v>0.10602409638554217</v>
      </c>
      <c r="N303" s="106">
        <v>43647</v>
      </c>
      <c r="O303" s="13" t="s">
        <v>170</v>
      </c>
      <c r="P303" s="74" t="s">
        <v>71</v>
      </c>
      <c r="Q303" s="77"/>
      <c r="R303" s="51" t="s">
        <v>210</v>
      </c>
      <c r="S303" s="64" t="s">
        <v>221</v>
      </c>
      <c r="T303" s="26" t="s">
        <v>234</v>
      </c>
    </row>
    <row r="304" spans="1:20" ht="13" x14ac:dyDescent="0.6">
      <c r="A304" s="30">
        <v>305</v>
      </c>
      <c r="B304" s="113" t="s">
        <v>698</v>
      </c>
      <c r="C304" s="51" t="s">
        <v>699</v>
      </c>
      <c r="D304" s="105">
        <v>50</v>
      </c>
      <c r="E304" s="51">
        <v>0</v>
      </c>
      <c r="F304" s="105">
        <v>0</v>
      </c>
      <c r="G304" s="51">
        <v>2</v>
      </c>
      <c r="H304" s="105">
        <v>1</v>
      </c>
      <c r="I304" s="51">
        <v>0</v>
      </c>
      <c r="J304" s="105">
        <v>590</v>
      </c>
      <c r="K304" s="51">
        <v>440</v>
      </c>
      <c r="L304" s="48">
        <f t="shared" si="2"/>
        <v>53</v>
      </c>
      <c r="M304" s="31">
        <f t="shared" si="0"/>
        <v>0.12045454545454545</v>
      </c>
      <c r="N304" s="106">
        <v>43647</v>
      </c>
      <c r="O304" s="13" t="s">
        <v>170</v>
      </c>
      <c r="P304" s="74" t="s">
        <v>71</v>
      </c>
      <c r="Q304" s="77"/>
      <c r="R304" s="64" t="s">
        <v>221</v>
      </c>
      <c r="S304" s="51" t="s">
        <v>210</v>
      </c>
      <c r="T304" s="13" t="s">
        <v>378</v>
      </c>
    </row>
    <row r="305" spans="1:20" ht="13" x14ac:dyDescent="0.6">
      <c r="A305" s="30">
        <v>306</v>
      </c>
      <c r="B305" s="104">
        <v>43466</v>
      </c>
      <c r="C305" s="54" t="s">
        <v>700</v>
      </c>
      <c r="D305" s="105">
        <v>59</v>
      </c>
      <c r="E305" s="51">
        <v>0</v>
      </c>
      <c r="F305" s="105">
        <v>0</v>
      </c>
      <c r="G305" s="51">
        <v>1</v>
      </c>
      <c r="H305" s="105">
        <v>3</v>
      </c>
      <c r="I305" s="51">
        <v>0</v>
      </c>
      <c r="J305" s="105">
        <v>568</v>
      </c>
      <c r="K305" s="51">
        <v>436</v>
      </c>
      <c r="L305" s="48">
        <f t="shared" si="2"/>
        <v>63</v>
      </c>
      <c r="M305" s="31">
        <f t="shared" si="0"/>
        <v>0.14449541284403669</v>
      </c>
      <c r="N305" s="106">
        <v>43678</v>
      </c>
      <c r="O305" s="13" t="s">
        <v>170</v>
      </c>
      <c r="P305" s="74" t="s">
        <v>71</v>
      </c>
      <c r="Q305" s="77"/>
      <c r="R305" s="64" t="s">
        <v>221</v>
      </c>
      <c r="S305" s="51" t="s">
        <v>210</v>
      </c>
      <c r="T305" s="13" t="s">
        <v>378</v>
      </c>
    </row>
    <row r="306" spans="1:20" ht="13" x14ac:dyDescent="0.6">
      <c r="A306" s="30">
        <v>307</v>
      </c>
      <c r="B306" s="104">
        <v>43497</v>
      </c>
      <c r="C306" s="54" t="s">
        <v>701</v>
      </c>
      <c r="D306" s="105">
        <v>54</v>
      </c>
      <c r="E306" s="51">
        <v>1</v>
      </c>
      <c r="F306" s="105">
        <v>0</v>
      </c>
      <c r="G306" s="51">
        <v>1</v>
      </c>
      <c r="H306" s="105">
        <v>2</v>
      </c>
      <c r="I306" s="51">
        <v>0</v>
      </c>
      <c r="J306" s="105">
        <v>649</v>
      </c>
      <c r="K306" s="51">
        <v>516</v>
      </c>
      <c r="L306" s="48">
        <f t="shared" si="2"/>
        <v>58</v>
      </c>
      <c r="M306" s="31">
        <f t="shared" si="0"/>
        <v>0.1124031007751938</v>
      </c>
      <c r="N306" s="106">
        <v>43709</v>
      </c>
      <c r="O306" s="13" t="s">
        <v>170</v>
      </c>
      <c r="P306" s="74" t="s">
        <v>71</v>
      </c>
      <c r="Q306" s="77"/>
      <c r="R306" s="64" t="s">
        <v>221</v>
      </c>
      <c r="S306" s="64" t="s">
        <v>221</v>
      </c>
      <c r="T306" s="13" t="s">
        <v>378</v>
      </c>
    </row>
    <row r="307" spans="1:20" ht="13" x14ac:dyDescent="0.6">
      <c r="A307" s="30">
        <v>308</v>
      </c>
      <c r="B307" s="104">
        <v>43525</v>
      </c>
      <c r="C307" s="64" t="s">
        <v>702</v>
      </c>
      <c r="D307" s="105">
        <v>45</v>
      </c>
      <c r="E307" s="51">
        <v>1</v>
      </c>
      <c r="F307" s="105">
        <v>0</v>
      </c>
      <c r="G307" s="51">
        <v>5</v>
      </c>
      <c r="H307" s="105">
        <v>2</v>
      </c>
      <c r="I307" s="51">
        <v>0</v>
      </c>
      <c r="J307" s="105">
        <v>598</v>
      </c>
      <c r="K307" s="51">
        <v>475</v>
      </c>
      <c r="L307" s="48">
        <f t="shared" si="2"/>
        <v>53</v>
      </c>
      <c r="M307" s="31">
        <f t="shared" si="0"/>
        <v>0.11157894736842106</v>
      </c>
      <c r="N307" s="106">
        <v>43739</v>
      </c>
      <c r="O307" s="13" t="s">
        <v>170</v>
      </c>
      <c r="P307" s="74" t="s">
        <v>71</v>
      </c>
      <c r="Q307" s="77"/>
      <c r="R307" s="64" t="s">
        <v>221</v>
      </c>
      <c r="S307" s="51" t="s">
        <v>210</v>
      </c>
      <c r="T307" s="13" t="s">
        <v>378</v>
      </c>
    </row>
    <row r="308" spans="1:20" ht="13" x14ac:dyDescent="0.6">
      <c r="A308" s="30">
        <v>309</v>
      </c>
      <c r="B308" s="104">
        <v>43556</v>
      </c>
      <c r="C308" s="54" t="s">
        <v>703</v>
      </c>
      <c r="D308" s="84">
        <v>64</v>
      </c>
      <c r="E308" s="30">
        <v>0</v>
      </c>
      <c r="F308" s="72">
        <v>1</v>
      </c>
      <c r="G308" s="30">
        <v>2</v>
      </c>
      <c r="H308" s="72">
        <v>5</v>
      </c>
      <c r="I308" s="30">
        <v>0</v>
      </c>
      <c r="J308" s="105">
        <v>653</v>
      </c>
      <c r="K308" s="51">
        <v>516</v>
      </c>
      <c r="L308" s="48">
        <f t="shared" si="2"/>
        <v>72</v>
      </c>
      <c r="M308" s="31">
        <f t="shared" si="0"/>
        <v>0.13953488372093023</v>
      </c>
      <c r="N308" s="28" t="s">
        <v>704</v>
      </c>
      <c r="O308" s="13" t="s">
        <v>170</v>
      </c>
      <c r="P308" s="74" t="s">
        <v>71</v>
      </c>
      <c r="Q308" s="77"/>
      <c r="R308" s="64" t="s">
        <v>221</v>
      </c>
      <c r="S308" s="51" t="s">
        <v>210</v>
      </c>
      <c r="T308" s="13" t="s">
        <v>378</v>
      </c>
    </row>
    <row r="309" spans="1:20" ht="13" x14ac:dyDescent="0.6">
      <c r="A309" s="30">
        <v>310</v>
      </c>
      <c r="B309" s="104">
        <v>43586</v>
      </c>
      <c r="C309" s="54" t="s">
        <v>705</v>
      </c>
      <c r="D309" s="105">
        <v>62</v>
      </c>
      <c r="E309" s="51">
        <v>1</v>
      </c>
      <c r="F309" s="105">
        <v>0</v>
      </c>
      <c r="G309" s="51">
        <v>0</v>
      </c>
      <c r="H309" s="105">
        <v>3</v>
      </c>
      <c r="I309" s="51">
        <v>0</v>
      </c>
      <c r="J309" s="105">
        <v>669</v>
      </c>
      <c r="K309" s="51">
        <v>521</v>
      </c>
      <c r="L309" s="48">
        <f t="shared" si="2"/>
        <v>66</v>
      </c>
      <c r="M309" s="31">
        <f t="shared" si="0"/>
        <v>0.12667946257197696</v>
      </c>
      <c r="N309" s="28" t="s">
        <v>704</v>
      </c>
      <c r="O309" s="13" t="s">
        <v>170</v>
      </c>
      <c r="P309" s="74" t="s">
        <v>71</v>
      </c>
      <c r="Q309" s="77"/>
      <c r="R309" s="64" t="s">
        <v>221</v>
      </c>
      <c r="S309" s="64" t="s">
        <v>221</v>
      </c>
      <c r="T309" s="13" t="s">
        <v>378</v>
      </c>
    </row>
    <row r="310" spans="1:20" ht="13" x14ac:dyDescent="0.6">
      <c r="A310" s="30">
        <v>311</v>
      </c>
      <c r="B310" s="104">
        <v>43617</v>
      </c>
      <c r="C310" s="54" t="s">
        <v>706</v>
      </c>
      <c r="D310" s="105">
        <v>58</v>
      </c>
      <c r="E310" s="51">
        <v>2</v>
      </c>
      <c r="F310" s="105">
        <v>0</v>
      </c>
      <c r="G310" s="51">
        <v>3</v>
      </c>
      <c r="H310" s="105">
        <v>4</v>
      </c>
      <c r="I310" s="51">
        <v>1</v>
      </c>
      <c r="J310" s="105">
        <v>695</v>
      </c>
      <c r="K310" s="51">
        <v>551</v>
      </c>
      <c r="L310" s="48">
        <f t="shared" si="2"/>
        <v>68</v>
      </c>
      <c r="M310" s="31">
        <f t="shared" si="0"/>
        <v>0.12341197822141561</v>
      </c>
      <c r="N310" s="28" t="s">
        <v>704</v>
      </c>
      <c r="O310" s="13" t="s">
        <v>170</v>
      </c>
      <c r="P310" s="74" t="s">
        <v>71</v>
      </c>
      <c r="Q310" s="77"/>
      <c r="R310" s="64" t="s">
        <v>221</v>
      </c>
      <c r="S310" s="51" t="s">
        <v>210</v>
      </c>
      <c r="T310" s="54" t="s">
        <v>211</v>
      </c>
    </row>
    <row r="311" spans="1:20" ht="13" x14ac:dyDescent="0.6">
      <c r="A311" s="30">
        <v>312</v>
      </c>
      <c r="B311" s="104">
        <v>43647</v>
      </c>
      <c r="C311" s="54" t="s">
        <v>707</v>
      </c>
      <c r="D311" s="105">
        <v>61</v>
      </c>
      <c r="E311" s="51">
        <v>1</v>
      </c>
      <c r="F311" s="105">
        <v>0</v>
      </c>
      <c r="G311" s="51">
        <v>2</v>
      </c>
      <c r="H311" s="105">
        <v>7</v>
      </c>
      <c r="I311" s="51">
        <v>0</v>
      </c>
      <c r="J311" s="105">
        <v>686</v>
      </c>
      <c r="K311" s="51">
        <v>572</v>
      </c>
      <c r="L311" s="48">
        <f t="shared" si="2"/>
        <v>71</v>
      </c>
      <c r="M311" s="31">
        <f t="shared" si="0"/>
        <v>0.12412587412587413</v>
      </c>
      <c r="N311" s="28" t="s">
        <v>704</v>
      </c>
      <c r="O311" s="13" t="s">
        <v>170</v>
      </c>
      <c r="P311" s="74" t="s">
        <v>71</v>
      </c>
      <c r="Q311" s="77"/>
      <c r="R311" s="64" t="s">
        <v>221</v>
      </c>
      <c r="S311" s="64" t="s">
        <v>221</v>
      </c>
      <c r="T311" s="13" t="s">
        <v>378</v>
      </c>
    </row>
    <row r="312" spans="1:20" ht="13" x14ac:dyDescent="0.6">
      <c r="A312" s="30">
        <v>313</v>
      </c>
      <c r="B312" s="104">
        <v>43647</v>
      </c>
      <c r="C312" s="54" t="s">
        <v>708</v>
      </c>
      <c r="D312" s="105">
        <v>35</v>
      </c>
      <c r="E312" s="51">
        <v>0</v>
      </c>
      <c r="F312" s="105">
        <v>0</v>
      </c>
      <c r="G312" s="51">
        <v>0</v>
      </c>
      <c r="H312" s="105">
        <v>1</v>
      </c>
      <c r="I312" s="51">
        <v>0</v>
      </c>
      <c r="J312" s="105">
        <v>487</v>
      </c>
      <c r="K312" s="51">
        <v>368</v>
      </c>
      <c r="L312" s="48">
        <f t="shared" si="2"/>
        <v>36</v>
      </c>
      <c r="M312" s="31">
        <f t="shared" si="0"/>
        <v>9.7826086956521743E-2</v>
      </c>
      <c r="N312" s="28" t="s">
        <v>704</v>
      </c>
      <c r="O312" s="13" t="s">
        <v>170</v>
      </c>
      <c r="P312" s="74" t="s">
        <v>71</v>
      </c>
      <c r="Q312" s="121" t="s">
        <v>709</v>
      </c>
      <c r="R312" s="51" t="s">
        <v>221</v>
      </c>
      <c r="S312" s="51" t="s">
        <v>210</v>
      </c>
      <c r="T312" s="54" t="s">
        <v>211</v>
      </c>
    </row>
    <row r="313" spans="1:20" ht="13" x14ac:dyDescent="0.6">
      <c r="A313" s="30">
        <v>314</v>
      </c>
      <c r="B313" s="53">
        <v>43678</v>
      </c>
      <c r="C313" s="54" t="s">
        <v>710</v>
      </c>
      <c r="D313" s="48">
        <v>62</v>
      </c>
      <c r="E313" s="7">
        <v>0</v>
      </c>
      <c r="F313" s="48">
        <v>1</v>
      </c>
      <c r="G313" s="7">
        <v>1</v>
      </c>
      <c r="H313" s="48">
        <v>1</v>
      </c>
      <c r="I313" s="7">
        <v>0</v>
      </c>
      <c r="J313" s="48">
        <v>629</v>
      </c>
      <c r="K313" s="7">
        <v>511</v>
      </c>
      <c r="L313" s="48">
        <f t="shared" si="2"/>
        <v>65</v>
      </c>
      <c r="M313" s="31">
        <f t="shared" si="0"/>
        <v>0.12720156555772993</v>
      </c>
      <c r="N313" s="28" t="s">
        <v>711</v>
      </c>
      <c r="O313" s="13" t="s">
        <v>170</v>
      </c>
      <c r="P313" s="74" t="s">
        <v>71</v>
      </c>
      <c r="Q313" s="55"/>
      <c r="R313" s="77" t="s">
        <v>221</v>
      </c>
      <c r="S313" s="77" t="s">
        <v>210</v>
      </c>
      <c r="T313" s="13" t="s">
        <v>378</v>
      </c>
    </row>
    <row r="314" spans="1:20" ht="13" x14ac:dyDescent="0.6">
      <c r="A314" s="30">
        <v>315</v>
      </c>
      <c r="B314" s="104">
        <v>43678</v>
      </c>
      <c r="C314" s="54" t="s">
        <v>562</v>
      </c>
      <c r="D314" s="105">
        <v>23</v>
      </c>
      <c r="E314" s="51">
        <v>0</v>
      </c>
      <c r="F314" s="105">
        <v>0</v>
      </c>
      <c r="G314" s="51">
        <v>0</v>
      </c>
      <c r="H314" s="105">
        <v>2</v>
      </c>
      <c r="I314" s="51">
        <v>0</v>
      </c>
      <c r="J314" s="105">
        <v>438</v>
      </c>
      <c r="K314" s="51">
        <v>344</v>
      </c>
      <c r="L314" s="48">
        <f t="shared" si="2"/>
        <v>25</v>
      </c>
      <c r="M314" s="31">
        <f t="shared" si="0"/>
        <v>7.2674418604651167E-2</v>
      </c>
      <c r="N314" s="28" t="s">
        <v>711</v>
      </c>
      <c r="O314" s="13" t="s">
        <v>170</v>
      </c>
      <c r="P314" s="74" t="s">
        <v>71</v>
      </c>
      <c r="Q314" s="121" t="s">
        <v>709</v>
      </c>
      <c r="R314" s="51" t="s">
        <v>210</v>
      </c>
      <c r="S314" s="51" t="s">
        <v>210</v>
      </c>
      <c r="T314" s="54" t="s">
        <v>211</v>
      </c>
    </row>
    <row r="315" spans="1:20" ht="13" x14ac:dyDescent="0.6">
      <c r="A315" s="30">
        <v>316</v>
      </c>
      <c r="B315" s="53">
        <v>43709</v>
      </c>
      <c r="C315" s="122" t="s">
        <v>712</v>
      </c>
      <c r="D315" s="48">
        <v>36</v>
      </c>
      <c r="E315" s="7">
        <v>0</v>
      </c>
      <c r="F315" s="48">
        <v>0</v>
      </c>
      <c r="G315" s="7">
        <v>0</v>
      </c>
      <c r="H315" s="48">
        <v>1</v>
      </c>
      <c r="I315" s="7">
        <v>0</v>
      </c>
      <c r="J315" s="48">
        <v>479</v>
      </c>
      <c r="K315" s="7">
        <v>372</v>
      </c>
      <c r="L315" s="48">
        <f t="shared" si="2"/>
        <v>37</v>
      </c>
      <c r="M315" s="31">
        <f t="shared" si="0"/>
        <v>9.9462365591397844E-2</v>
      </c>
      <c r="N315" s="28" t="s">
        <v>129</v>
      </c>
      <c r="O315" s="13" t="s">
        <v>170</v>
      </c>
      <c r="P315" s="74" t="s">
        <v>71</v>
      </c>
      <c r="Q315" s="121" t="s">
        <v>709</v>
      </c>
      <c r="R315" s="26" t="s">
        <v>221</v>
      </c>
      <c r="S315" s="51" t="s">
        <v>210</v>
      </c>
      <c r="T315" s="54" t="s">
        <v>211</v>
      </c>
    </row>
    <row r="316" spans="1:20" ht="13" x14ac:dyDescent="0.6">
      <c r="A316" s="30">
        <v>317</v>
      </c>
      <c r="B316" s="53">
        <v>43709</v>
      </c>
      <c r="C316" s="122" t="s">
        <v>713</v>
      </c>
      <c r="D316" s="48">
        <v>75</v>
      </c>
      <c r="E316" s="7">
        <v>1</v>
      </c>
      <c r="F316" s="48">
        <v>0</v>
      </c>
      <c r="G316" s="7">
        <v>5</v>
      </c>
      <c r="H316" s="48">
        <v>1</v>
      </c>
      <c r="I316" s="7">
        <v>0</v>
      </c>
      <c r="J316" s="48">
        <v>473</v>
      </c>
      <c r="K316" s="7">
        <v>578</v>
      </c>
      <c r="L316" s="48">
        <f t="shared" si="2"/>
        <v>82</v>
      </c>
      <c r="M316" s="31">
        <f t="shared" si="0"/>
        <v>0.14186851211072665</v>
      </c>
      <c r="N316" s="28" t="s">
        <v>129</v>
      </c>
      <c r="O316" s="13" t="s">
        <v>170</v>
      </c>
      <c r="P316" s="74" t="s">
        <v>71</v>
      </c>
      <c r="Q316" s="55"/>
      <c r="R316" s="13" t="s">
        <v>210</v>
      </c>
      <c r="S316" s="13" t="s">
        <v>210</v>
      </c>
      <c r="T316" s="26" t="s">
        <v>378</v>
      </c>
    </row>
    <row r="317" spans="1:20" ht="13" x14ac:dyDescent="0.6">
      <c r="A317" s="30">
        <v>318</v>
      </c>
      <c r="B317" s="53">
        <v>43739</v>
      </c>
      <c r="C317" s="122" t="s">
        <v>714</v>
      </c>
      <c r="D317" s="48">
        <v>85</v>
      </c>
      <c r="E317" s="7">
        <v>0</v>
      </c>
      <c r="F317" s="48">
        <v>0</v>
      </c>
      <c r="G317" s="7">
        <v>4</v>
      </c>
      <c r="H317" s="48">
        <v>7</v>
      </c>
      <c r="I317" s="7">
        <v>1</v>
      </c>
      <c r="J317" s="48">
        <v>685</v>
      </c>
      <c r="K317" s="7">
        <v>575</v>
      </c>
      <c r="L317" s="48">
        <f t="shared" si="2"/>
        <v>97</v>
      </c>
      <c r="M317" s="31">
        <f t="shared" si="0"/>
        <v>0.16869565217391305</v>
      </c>
      <c r="N317" s="28" t="s">
        <v>715</v>
      </c>
      <c r="O317" s="13" t="s">
        <v>170</v>
      </c>
      <c r="P317" s="74" t="s">
        <v>71</v>
      </c>
      <c r="Q317" s="121" t="s">
        <v>709</v>
      </c>
      <c r="R317" s="51" t="s">
        <v>210</v>
      </c>
      <c r="S317" s="51" t="s">
        <v>210</v>
      </c>
      <c r="T317" s="54" t="s">
        <v>211</v>
      </c>
    </row>
    <row r="318" spans="1:20" ht="13" x14ac:dyDescent="0.6">
      <c r="A318" s="30">
        <v>319</v>
      </c>
      <c r="B318" s="53">
        <v>43770</v>
      </c>
      <c r="C318" s="51" t="s">
        <v>716</v>
      </c>
      <c r="D318" s="48">
        <v>57</v>
      </c>
      <c r="E318" s="7">
        <v>0</v>
      </c>
      <c r="F318" s="48">
        <v>0</v>
      </c>
      <c r="G318" s="7">
        <v>5</v>
      </c>
      <c r="H318" s="48">
        <v>18</v>
      </c>
      <c r="I318" s="7">
        <v>1</v>
      </c>
      <c r="J318" s="48">
        <v>827</v>
      </c>
      <c r="K318" s="7">
        <v>700</v>
      </c>
      <c r="L318" s="48">
        <f t="shared" si="2"/>
        <v>81</v>
      </c>
      <c r="M318" s="31">
        <f t="shared" si="0"/>
        <v>0.11571428571428571</v>
      </c>
      <c r="N318" s="28" t="s">
        <v>717</v>
      </c>
      <c r="O318" s="13" t="s">
        <v>170</v>
      </c>
      <c r="P318" s="74" t="s">
        <v>71</v>
      </c>
      <c r="Q318" s="55"/>
      <c r="R318" s="13" t="s">
        <v>210</v>
      </c>
      <c r="S318" s="13" t="s">
        <v>210</v>
      </c>
      <c r="T318" s="13" t="s">
        <v>282</v>
      </c>
    </row>
    <row r="319" spans="1:20" ht="13" x14ac:dyDescent="0.6">
      <c r="A319" s="30">
        <v>320</v>
      </c>
      <c r="B319" s="53">
        <v>43770</v>
      </c>
      <c r="C319" s="122" t="s">
        <v>566</v>
      </c>
      <c r="D319" s="48">
        <v>34</v>
      </c>
      <c r="E319" s="7">
        <v>0</v>
      </c>
      <c r="F319" s="48">
        <v>0</v>
      </c>
      <c r="G319" s="7">
        <v>2</v>
      </c>
      <c r="H319" s="48">
        <v>1</v>
      </c>
      <c r="I319" s="7">
        <v>1</v>
      </c>
      <c r="J319" s="48">
        <v>463</v>
      </c>
      <c r="K319" s="7">
        <v>391</v>
      </c>
      <c r="L319" s="48">
        <f t="shared" si="2"/>
        <v>38</v>
      </c>
      <c r="M319" s="31">
        <f t="shared" si="0"/>
        <v>9.718670076726342E-2</v>
      </c>
      <c r="N319" s="28" t="s">
        <v>717</v>
      </c>
      <c r="O319" s="13" t="s">
        <v>170</v>
      </c>
      <c r="P319" s="74" t="s">
        <v>71</v>
      </c>
      <c r="Q319" s="121" t="s">
        <v>709</v>
      </c>
      <c r="R319" s="26" t="s">
        <v>221</v>
      </c>
      <c r="S319" s="13" t="s">
        <v>210</v>
      </c>
      <c r="T319" s="54" t="s">
        <v>211</v>
      </c>
    </row>
    <row r="320" spans="1:20" ht="13" x14ac:dyDescent="0.6">
      <c r="A320" s="30">
        <v>321</v>
      </c>
      <c r="B320" s="53">
        <v>43800</v>
      </c>
      <c r="C320" s="122" t="s">
        <v>718</v>
      </c>
      <c r="D320" s="48">
        <v>82</v>
      </c>
      <c r="E320" s="7">
        <v>1</v>
      </c>
      <c r="F320" s="48">
        <v>0</v>
      </c>
      <c r="G320" s="7">
        <v>7</v>
      </c>
      <c r="H320" s="48">
        <v>3</v>
      </c>
      <c r="I320" s="7">
        <v>0</v>
      </c>
      <c r="J320" s="48">
        <v>859</v>
      </c>
      <c r="K320" s="7">
        <v>728</v>
      </c>
      <c r="L320" s="48">
        <f t="shared" si="2"/>
        <v>93</v>
      </c>
      <c r="M320" s="31">
        <f t="shared" si="0"/>
        <v>0.12774725274725274</v>
      </c>
      <c r="N320" s="28" t="s">
        <v>719</v>
      </c>
      <c r="O320" s="13" t="s">
        <v>170</v>
      </c>
      <c r="P320" s="74" t="s">
        <v>71</v>
      </c>
      <c r="Q320" s="121" t="s">
        <v>709</v>
      </c>
      <c r="R320" s="26" t="s">
        <v>221</v>
      </c>
      <c r="S320" s="51" t="s">
        <v>210</v>
      </c>
      <c r="T320" s="54" t="s">
        <v>211</v>
      </c>
    </row>
    <row r="321" spans="1:20" ht="13" x14ac:dyDescent="0.6">
      <c r="A321" s="30">
        <v>322</v>
      </c>
      <c r="B321" s="53">
        <v>43800</v>
      </c>
      <c r="C321" s="122" t="s">
        <v>720</v>
      </c>
      <c r="D321" s="48">
        <v>57</v>
      </c>
      <c r="E321" s="7">
        <v>0</v>
      </c>
      <c r="F321" s="48">
        <v>0</v>
      </c>
      <c r="G321" s="7">
        <v>0</v>
      </c>
      <c r="H321" s="48">
        <v>0</v>
      </c>
      <c r="I321" s="7">
        <v>0</v>
      </c>
      <c r="J321" s="48">
        <v>558</v>
      </c>
      <c r="K321" s="7">
        <v>460</v>
      </c>
      <c r="L321" s="48">
        <f t="shared" si="2"/>
        <v>57</v>
      </c>
      <c r="M321" s="31">
        <f t="shared" si="0"/>
        <v>0.12391304347826088</v>
      </c>
      <c r="N321" s="28" t="s">
        <v>719</v>
      </c>
      <c r="O321" s="13" t="s">
        <v>170</v>
      </c>
      <c r="P321" s="74" t="s">
        <v>71</v>
      </c>
      <c r="Q321" s="55"/>
      <c r="R321" s="13" t="s">
        <v>210</v>
      </c>
      <c r="S321" s="13" t="s">
        <v>210</v>
      </c>
      <c r="T321" s="13" t="s">
        <v>282</v>
      </c>
    </row>
    <row r="322" spans="1:20" ht="13" x14ac:dyDescent="0.6">
      <c r="A322" s="30">
        <v>323</v>
      </c>
      <c r="B322" s="47" t="s">
        <v>721</v>
      </c>
      <c r="C322" s="122" t="s">
        <v>722</v>
      </c>
      <c r="D322" s="48">
        <v>46</v>
      </c>
      <c r="E322" s="7">
        <v>9</v>
      </c>
      <c r="F322" s="48">
        <v>5</v>
      </c>
      <c r="G322" s="7">
        <v>6</v>
      </c>
      <c r="H322" s="48">
        <v>34</v>
      </c>
      <c r="I322" s="7">
        <v>2</v>
      </c>
      <c r="J322" s="48">
        <v>896</v>
      </c>
      <c r="K322" s="7">
        <v>697</v>
      </c>
      <c r="L322" s="48">
        <f t="shared" si="2"/>
        <v>102</v>
      </c>
      <c r="M322" s="31">
        <f t="shared" si="0"/>
        <v>0.14634146341463414</v>
      </c>
      <c r="N322" s="28" t="s">
        <v>719</v>
      </c>
      <c r="O322" s="13" t="s">
        <v>170</v>
      </c>
      <c r="P322" s="74" t="s">
        <v>71</v>
      </c>
      <c r="Q322" s="55"/>
      <c r="R322" s="13" t="s">
        <v>221</v>
      </c>
      <c r="S322" s="13" t="s">
        <v>210</v>
      </c>
      <c r="T322" s="54" t="s">
        <v>211</v>
      </c>
    </row>
    <row r="323" spans="1:20" ht="13" x14ac:dyDescent="0.6">
      <c r="A323" s="30">
        <v>324</v>
      </c>
      <c r="B323" s="47" t="s">
        <v>704</v>
      </c>
      <c r="C323" s="122" t="s">
        <v>723</v>
      </c>
      <c r="D323" s="48">
        <v>53</v>
      </c>
      <c r="E323" s="7">
        <v>0</v>
      </c>
      <c r="F323" s="48">
        <v>0</v>
      </c>
      <c r="G323" s="7">
        <v>5</v>
      </c>
      <c r="H323" s="48">
        <v>3</v>
      </c>
      <c r="I323" s="7">
        <v>0</v>
      </c>
      <c r="J323" s="48">
        <v>510</v>
      </c>
      <c r="K323" s="7">
        <v>395</v>
      </c>
      <c r="L323" s="48">
        <f t="shared" si="2"/>
        <v>61</v>
      </c>
      <c r="M323" s="31">
        <f t="shared" si="0"/>
        <v>0.15443037974683543</v>
      </c>
      <c r="N323" s="28" t="s">
        <v>719</v>
      </c>
      <c r="O323" s="13" t="s">
        <v>170</v>
      </c>
      <c r="P323" s="74" t="s">
        <v>71</v>
      </c>
      <c r="Q323" s="55"/>
      <c r="R323" s="13" t="s">
        <v>210</v>
      </c>
      <c r="S323" s="13" t="s">
        <v>210</v>
      </c>
      <c r="T323" s="13" t="s">
        <v>282</v>
      </c>
    </row>
    <row r="324" spans="1:20" ht="13" x14ac:dyDescent="0.6">
      <c r="A324" s="30">
        <v>325</v>
      </c>
      <c r="B324" s="47" t="s">
        <v>711</v>
      </c>
      <c r="C324" s="122" t="s">
        <v>724</v>
      </c>
      <c r="D324" s="48">
        <v>114</v>
      </c>
      <c r="E324" s="7">
        <v>2</v>
      </c>
      <c r="F324" s="48">
        <v>3</v>
      </c>
      <c r="G324" s="7">
        <v>5</v>
      </c>
      <c r="H324" s="48">
        <v>5</v>
      </c>
      <c r="I324" s="7">
        <v>2</v>
      </c>
      <c r="J324" s="48">
        <v>1222</v>
      </c>
      <c r="K324" s="7">
        <v>1046</v>
      </c>
      <c r="L324" s="48">
        <f t="shared" si="2"/>
        <v>131</v>
      </c>
      <c r="M324" s="31">
        <f t="shared" si="0"/>
        <v>0.12523900573613767</v>
      </c>
      <c r="N324" s="28" t="s">
        <v>719</v>
      </c>
      <c r="O324" s="13" t="s">
        <v>170</v>
      </c>
      <c r="P324" s="74" t="s">
        <v>71</v>
      </c>
      <c r="Q324" s="55"/>
      <c r="R324" s="13" t="s">
        <v>221</v>
      </c>
      <c r="S324" s="13" t="s">
        <v>210</v>
      </c>
      <c r="T324" s="51" t="s">
        <v>234</v>
      </c>
    </row>
    <row r="325" spans="1:20" ht="13" x14ac:dyDescent="0.6">
      <c r="A325" s="30">
        <v>326</v>
      </c>
      <c r="B325" s="47" t="s">
        <v>711</v>
      </c>
      <c r="C325" s="122" t="s">
        <v>725</v>
      </c>
      <c r="D325" s="48">
        <v>37</v>
      </c>
      <c r="E325" s="7">
        <v>0</v>
      </c>
      <c r="F325" s="48">
        <v>0</v>
      </c>
      <c r="G325" s="7">
        <v>2</v>
      </c>
      <c r="H325" s="48">
        <v>2</v>
      </c>
      <c r="I325" s="7">
        <v>0</v>
      </c>
      <c r="J325" s="48">
        <v>498</v>
      </c>
      <c r="K325" s="7">
        <v>400</v>
      </c>
      <c r="L325" s="48">
        <f t="shared" si="2"/>
        <v>41</v>
      </c>
      <c r="M325" s="31">
        <f t="shared" si="0"/>
        <v>0.10249999999999999</v>
      </c>
      <c r="N325" s="28" t="s">
        <v>719</v>
      </c>
      <c r="O325" s="13" t="s">
        <v>170</v>
      </c>
      <c r="P325" s="74" t="s">
        <v>71</v>
      </c>
      <c r="Q325" s="121" t="s">
        <v>709</v>
      </c>
      <c r="R325" s="51" t="s">
        <v>210</v>
      </c>
      <c r="S325" s="51" t="s">
        <v>210</v>
      </c>
      <c r="T325" s="54" t="s">
        <v>211</v>
      </c>
    </row>
    <row r="326" spans="1:20" ht="13" x14ac:dyDescent="0.6">
      <c r="A326" s="30">
        <v>327</v>
      </c>
      <c r="B326" s="47" t="s">
        <v>129</v>
      </c>
      <c r="C326" s="122" t="s">
        <v>726</v>
      </c>
      <c r="D326" s="48">
        <v>49</v>
      </c>
      <c r="E326" s="7">
        <v>1</v>
      </c>
      <c r="F326" s="48">
        <v>0</v>
      </c>
      <c r="G326" s="7">
        <v>6</v>
      </c>
      <c r="H326" s="48">
        <v>1</v>
      </c>
      <c r="I326" s="7">
        <v>0</v>
      </c>
      <c r="J326" s="48">
        <v>767</v>
      </c>
      <c r="K326" s="7">
        <v>675</v>
      </c>
      <c r="L326" s="48">
        <f t="shared" si="2"/>
        <v>57</v>
      </c>
      <c r="M326" s="31">
        <f t="shared" si="0"/>
        <v>8.4444444444444447E-2</v>
      </c>
      <c r="N326" s="28" t="s">
        <v>131</v>
      </c>
      <c r="O326" s="13" t="s">
        <v>170</v>
      </c>
      <c r="P326" s="110" t="s">
        <v>71</v>
      </c>
      <c r="Q326" s="55"/>
      <c r="R326" s="13" t="s">
        <v>221</v>
      </c>
      <c r="S326" s="13" t="s">
        <v>210</v>
      </c>
      <c r="T326" s="54" t="s">
        <v>211</v>
      </c>
    </row>
    <row r="327" spans="1:20" ht="13" x14ac:dyDescent="0.6">
      <c r="A327" s="30">
        <v>328</v>
      </c>
      <c r="B327" s="47" t="s">
        <v>129</v>
      </c>
      <c r="C327" s="122" t="s">
        <v>727</v>
      </c>
      <c r="D327" s="48">
        <v>83</v>
      </c>
      <c r="E327" s="7">
        <v>0</v>
      </c>
      <c r="F327" s="48">
        <v>0</v>
      </c>
      <c r="G327" s="7">
        <v>5</v>
      </c>
      <c r="H327" s="48">
        <v>3</v>
      </c>
      <c r="I327" s="7">
        <v>0</v>
      </c>
      <c r="J327" s="48">
        <v>887</v>
      </c>
      <c r="K327" s="7">
        <v>750</v>
      </c>
      <c r="L327" s="48">
        <f t="shared" si="2"/>
        <v>91</v>
      </c>
      <c r="M327" s="31">
        <f t="shared" si="0"/>
        <v>0.12133333333333333</v>
      </c>
      <c r="N327" s="28" t="s">
        <v>131</v>
      </c>
      <c r="O327" s="13" t="s">
        <v>170</v>
      </c>
      <c r="P327" s="74" t="s">
        <v>71</v>
      </c>
      <c r="Q327" s="55"/>
      <c r="R327" s="13" t="s">
        <v>221</v>
      </c>
      <c r="S327" s="13" t="s">
        <v>210</v>
      </c>
      <c r="T327" s="26" t="s">
        <v>378</v>
      </c>
    </row>
    <row r="328" spans="1:20" ht="13" x14ac:dyDescent="0.6">
      <c r="A328" s="30">
        <v>329</v>
      </c>
      <c r="B328" s="47" t="s">
        <v>129</v>
      </c>
      <c r="C328" s="122" t="s">
        <v>728</v>
      </c>
      <c r="D328" s="48">
        <v>75</v>
      </c>
      <c r="E328" s="7">
        <v>0</v>
      </c>
      <c r="F328" s="48">
        <v>0</v>
      </c>
      <c r="G328" s="7">
        <v>1</v>
      </c>
      <c r="H328" s="48">
        <v>1</v>
      </c>
      <c r="I328" s="7">
        <v>0</v>
      </c>
      <c r="J328" s="48">
        <v>753</v>
      </c>
      <c r="K328" s="7">
        <v>638</v>
      </c>
      <c r="L328" s="48">
        <f t="shared" si="2"/>
        <v>77</v>
      </c>
      <c r="M328" s="31">
        <f t="shared" si="0"/>
        <v>0.1206896551724138</v>
      </c>
      <c r="N328" s="28" t="s">
        <v>131</v>
      </c>
      <c r="O328" s="13" t="s">
        <v>170</v>
      </c>
      <c r="P328" s="110" t="s">
        <v>71</v>
      </c>
      <c r="Q328" s="55"/>
      <c r="R328" s="13" t="s">
        <v>210</v>
      </c>
      <c r="S328" s="13" t="s">
        <v>221</v>
      </c>
      <c r="T328" s="51" t="s">
        <v>234</v>
      </c>
    </row>
    <row r="329" spans="1:20" ht="13" x14ac:dyDescent="0.6">
      <c r="A329" s="30">
        <v>330</v>
      </c>
      <c r="B329" s="47" t="s">
        <v>715</v>
      </c>
      <c r="C329" s="122" t="s">
        <v>729</v>
      </c>
      <c r="D329" s="48">
        <v>42</v>
      </c>
      <c r="E329" s="7">
        <v>0</v>
      </c>
      <c r="F329" s="48">
        <v>1</v>
      </c>
      <c r="G329" s="7">
        <v>2</v>
      </c>
      <c r="H329" s="48">
        <v>2</v>
      </c>
      <c r="I329" s="7">
        <v>0</v>
      </c>
      <c r="J329" s="48">
        <v>667</v>
      </c>
      <c r="K329" s="7">
        <v>542</v>
      </c>
      <c r="L329" s="48">
        <f t="shared" si="2"/>
        <v>47</v>
      </c>
      <c r="M329" s="31">
        <f t="shared" si="0"/>
        <v>8.6715867158671592E-2</v>
      </c>
      <c r="N329" s="28" t="s">
        <v>730</v>
      </c>
      <c r="O329" s="13" t="s">
        <v>170</v>
      </c>
      <c r="P329" s="74" t="s">
        <v>71</v>
      </c>
      <c r="Q329" s="55"/>
      <c r="R329" s="13" t="s">
        <v>221</v>
      </c>
      <c r="S329" s="13" t="s">
        <v>210</v>
      </c>
      <c r="T329" s="13" t="s">
        <v>282</v>
      </c>
    </row>
    <row r="330" spans="1:20" ht="13" x14ac:dyDescent="0.6">
      <c r="A330" s="30">
        <v>331</v>
      </c>
      <c r="B330" s="47" t="s">
        <v>717</v>
      </c>
      <c r="C330" s="122" t="s">
        <v>731</v>
      </c>
      <c r="D330" s="48">
        <v>84</v>
      </c>
      <c r="E330" s="7">
        <v>1</v>
      </c>
      <c r="F330" s="48">
        <v>0</v>
      </c>
      <c r="G330" s="7">
        <v>8</v>
      </c>
      <c r="H330" s="48">
        <v>7</v>
      </c>
      <c r="I330" s="7">
        <v>0</v>
      </c>
      <c r="J330" s="48">
        <v>767</v>
      </c>
      <c r="K330" s="7">
        <v>640</v>
      </c>
      <c r="L330" s="48">
        <f t="shared" si="2"/>
        <v>100</v>
      </c>
      <c r="M330" s="31">
        <f t="shared" si="0"/>
        <v>0.15625</v>
      </c>
      <c r="N330" s="28" t="s">
        <v>732</v>
      </c>
      <c r="O330" s="13" t="s">
        <v>170</v>
      </c>
      <c r="P330" s="74" t="s">
        <v>71</v>
      </c>
      <c r="Q330" s="55"/>
      <c r="R330" s="13" t="s">
        <v>221</v>
      </c>
      <c r="S330" s="13" t="s">
        <v>210</v>
      </c>
      <c r="T330" s="26" t="s">
        <v>378</v>
      </c>
    </row>
    <row r="331" spans="1:20" ht="13" x14ac:dyDescent="0.6">
      <c r="A331" s="30">
        <v>332</v>
      </c>
      <c r="B331" s="47" t="s">
        <v>733</v>
      </c>
      <c r="C331" s="122" t="s">
        <v>734</v>
      </c>
      <c r="D331" s="48">
        <v>33</v>
      </c>
      <c r="E331" s="7">
        <v>0</v>
      </c>
      <c r="F331" s="48">
        <v>0</v>
      </c>
      <c r="G331" s="7">
        <v>0</v>
      </c>
      <c r="H331" s="48">
        <v>7</v>
      </c>
      <c r="I331" s="7">
        <v>1</v>
      </c>
      <c r="J331" s="48">
        <v>524</v>
      </c>
      <c r="K331" s="7">
        <v>409</v>
      </c>
      <c r="L331" s="48">
        <f t="shared" si="2"/>
        <v>41</v>
      </c>
      <c r="M331" s="31">
        <f t="shared" si="0"/>
        <v>0.10024449877750612</v>
      </c>
      <c r="N331" s="28" t="s">
        <v>735</v>
      </c>
      <c r="O331" s="13" t="s">
        <v>170</v>
      </c>
      <c r="P331" s="74" t="s">
        <v>71</v>
      </c>
      <c r="Q331" s="121" t="s">
        <v>709</v>
      </c>
      <c r="R331" s="13" t="s">
        <v>221</v>
      </c>
      <c r="S331" s="51" t="s">
        <v>210</v>
      </c>
      <c r="T331" s="54" t="s">
        <v>211</v>
      </c>
    </row>
    <row r="332" spans="1:20" ht="13" x14ac:dyDescent="0.6">
      <c r="A332" s="30">
        <v>333</v>
      </c>
      <c r="B332" s="47" t="s">
        <v>733</v>
      </c>
      <c r="C332" s="13" t="s">
        <v>736</v>
      </c>
      <c r="D332" s="48">
        <v>50</v>
      </c>
      <c r="E332" s="7">
        <v>1</v>
      </c>
      <c r="F332" s="48">
        <v>0</v>
      </c>
      <c r="G332" s="7">
        <v>0</v>
      </c>
      <c r="H332" s="48">
        <v>1</v>
      </c>
      <c r="I332" s="7">
        <v>0</v>
      </c>
      <c r="J332" s="48">
        <v>574</v>
      </c>
      <c r="K332" s="7">
        <v>470</v>
      </c>
      <c r="L332" s="48">
        <f t="shared" si="2"/>
        <v>52</v>
      </c>
      <c r="M332" s="31">
        <f t="shared" si="0"/>
        <v>0.11063829787234042</v>
      </c>
      <c r="N332" s="28" t="s">
        <v>735</v>
      </c>
      <c r="O332" s="13" t="s">
        <v>170</v>
      </c>
      <c r="P332" s="110" t="s">
        <v>71</v>
      </c>
      <c r="Q332" s="55"/>
      <c r="R332" s="13" t="s">
        <v>221</v>
      </c>
      <c r="S332" s="13" t="s">
        <v>210</v>
      </c>
      <c r="T332" s="13" t="s">
        <v>282</v>
      </c>
    </row>
    <row r="333" spans="1:20" ht="13" x14ac:dyDescent="0.6">
      <c r="A333" s="30">
        <v>334</v>
      </c>
      <c r="B333" s="47" t="s">
        <v>733</v>
      </c>
      <c r="C333" s="13" t="s">
        <v>737</v>
      </c>
      <c r="D333" s="48">
        <v>126</v>
      </c>
      <c r="E333" s="7">
        <v>2</v>
      </c>
      <c r="F333" s="48">
        <v>0</v>
      </c>
      <c r="G333" s="7">
        <v>9</v>
      </c>
      <c r="H333" s="48">
        <v>20</v>
      </c>
      <c r="I333" s="7">
        <v>0</v>
      </c>
      <c r="J333" s="48">
        <v>1063</v>
      </c>
      <c r="K333" s="7">
        <v>810</v>
      </c>
      <c r="L333" s="48">
        <f t="shared" si="2"/>
        <v>157</v>
      </c>
      <c r="M333" s="31">
        <f t="shared" si="0"/>
        <v>0.19382716049382717</v>
      </c>
      <c r="N333" s="28" t="s">
        <v>735</v>
      </c>
      <c r="O333" s="13" t="s">
        <v>170</v>
      </c>
      <c r="P333" s="74" t="s">
        <v>71</v>
      </c>
      <c r="Q333" s="55"/>
      <c r="R333" s="13" t="s">
        <v>221</v>
      </c>
      <c r="S333" s="13" t="s">
        <v>210</v>
      </c>
      <c r="T333" s="13" t="s">
        <v>290</v>
      </c>
    </row>
    <row r="334" spans="1:20" ht="13" x14ac:dyDescent="0.6">
      <c r="A334" s="30">
        <v>335</v>
      </c>
      <c r="B334" s="71" t="s">
        <v>738</v>
      </c>
      <c r="C334" s="13" t="s">
        <v>739</v>
      </c>
      <c r="D334" s="48">
        <v>61</v>
      </c>
      <c r="E334" s="7">
        <v>1</v>
      </c>
      <c r="F334" s="48">
        <v>0</v>
      </c>
      <c r="G334" s="7">
        <v>3</v>
      </c>
      <c r="H334" s="48">
        <v>9</v>
      </c>
      <c r="I334" s="7">
        <v>0</v>
      </c>
      <c r="J334" s="48">
        <v>710</v>
      </c>
      <c r="K334" s="7">
        <v>544</v>
      </c>
      <c r="L334" s="48">
        <f t="shared" si="2"/>
        <v>74</v>
      </c>
      <c r="M334" s="31">
        <f t="shared" si="0"/>
        <v>0.13602941176470587</v>
      </c>
      <c r="N334" s="28" t="s">
        <v>735</v>
      </c>
      <c r="O334" s="13" t="s">
        <v>170</v>
      </c>
      <c r="P334" s="74" t="s">
        <v>71</v>
      </c>
      <c r="Q334" s="55"/>
      <c r="R334" s="13" t="s">
        <v>210</v>
      </c>
      <c r="S334" s="13" t="s">
        <v>210</v>
      </c>
      <c r="T334" s="51" t="s">
        <v>378</v>
      </c>
    </row>
    <row r="335" spans="1:20" ht="13" x14ac:dyDescent="0.6">
      <c r="A335" s="30">
        <v>336</v>
      </c>
      <c r="B335" s="71" t="s">
        <v>738</v>
      </c>
      <c r="C335" s="13" t="s">
        <v>740</v>
      </c>
      <c r="D335" s="48">
        <v>60</v>
      </c>
      <c r="E335" s="7">
        <v>0</v>
      </c>
      <c r="F335" s="48">
        <v>0</v>
      </c>
      <c r="G335" s="7">
        <v>3</v>
      </c>
      <c r="H335" s="48">
        <v>3</v>
      </c>
      <c r="I335" s="7">
        <v>0</v>
      </c>
      <c r="J335" s="48">
        <v>685</v>
      </c>
      <c r="K335" s="7">
        <v>555</v>
      </c>
      <c r="L335" s="48">
        <f t="shared" si="2"/>
        <v>66</v>
      </c>
      <c r="M335" s="31">
        <f t="shared" si="0"/>
        <v>0.11891891891891893</v>
      </c>
      <c r="N335" s="28" t="s">
        <v>735</v>
      </c>
      <c r="O335" s="13" t="s">
        <v>170</v>
      </c>
      <c r="P335" s="74" t="s">
        <v>71</v>
      </c>
      <c r="Q335" s="88" t="s">
        <v>499</v>
      </c>
      <c r="R335" s="64" t="s">
        <v>221</v>
      </c>
      <c r="S335" s="64" t="s">
        <v>210</v>
      </c>
      <c r="T335" s="64" t="s">
        <v>290</v>
      </c>
    </row>
    <row r="336" spans="1:20" ht="13" x14ac:dyDescent="0.6">
      <c r="A336" s="30">
        <v>337</v>
      </c>
      <c r="B336" s="71" t="s">
        <v>741</v>
      </c>
      <c r="C336" s="13" t="s">
        <v>742</v>
      </c>
      <c r="D336" s="48">
        <v>87</v>
      </c>
      <c r="E336" s="7">
        <v>4</v>
      </c>
      <c r="F336" s="48">
        <v>0</v>
      </c>
      <c r="G336" s="7">
        <v>4</v>
      </c>
      <c r="H336" s="48">
        <v>2</v>
      </c>
      <c r="I336" s="7">
        <v>0</v>
      </c>
      <c r="J336" s="48">
        <v>716</v>
      </c>
      <c r="K336" s="7">
        <v>555</v>
      </c>
      <c r="L336" s="48">
        <f t="shared" si="2"/>
        <v>97</v>
      </c>
      <c r="M336" s="31">
        <f t="shared" si="0"/>
        <v>0.17477477477477477</v>
      </c>
      <c r="N336" s="28" t="s">
        <v>735</v>
      </c>
      <c r="O336" s="13" t="s">
        <v>170</v>
      </c>
      <c r="P336" s="74" t="s">
        <v>71</v>
      </c>
      <c r="Q336" s="55"/>
      <c r="R336" s="13" t="s">
        <v>210</v>
      </c>
      <c r="S336" s="13" t="s">
        <v>221</v>
      </c>
      <c r="T336" s="13" t="s">
        <v>222</v>
      </c>
    </row>
    <row r="337" spans="1:20" ht="13" x14ac:dyDescent="0.6">
      <c r="A337" s="30">
        <v>338</v>
      </c>
      <c r="B337" s="71" t="s">
        <v>719</v>
      </c>
      <c r="C337" s="13" t="s">
        <v>743</v>
      </c>
      <c r="D337" s="48">
        <v>43</v>
      </c>
      <c r="E337" s="7">
        <v>0</v>
      </c>
      <c r="F337" s="48">
        <v>0</v>
      </c>
      <c r="G337" s="7">
        <v>0</v>
      </c>
      <c r="H337" s="48">
        <v>14</v>
      </c>
      <c r="I337" s="7">
        <v>0</v>
      </c>
      <c r="J337" s="48">
        <v>542</v>
      </c>
      <c r="K337" s="7">
        <v>446</v>
      </c>
      <c r="L337" s="48">
        <f t="shared" si="2"/>
        <v>57</v>
      </c>
      <c r="M337" s="31">
        <f t="shared" si="0"/>
        <v>0.12780269058295965</v>
      </c>
      <c r="N337" s="28" t="s">
        <v>133</v>
      </c>
      <c r="O337" s="13" t="s">
        <v>170</v>
      </c>
      <c r="P337" s="74" t="s">
        <v>71</v>
      </c>
      <c r="Q337" s="55"/>
      <c r="R337" s="13" t="s">
        <v>210</v>
      </c>
      <c r="S337" s="13" t="s">
        <v>210</v>
      </c>
      <c r="T337" s="13" t="s">
        <v>282</v>
      </c>
    </row>
    <row r="338" spans="1:20" ht="13" x14ac:dyDescent="0.6">
      <c r="A338" s="30">
        <v>339</v>
      </c>
      <c r="B338" s="71" t="s">
        <v>131</v>
      </c>
      <c r="C338" s="13" t="s">
        <v>744</v>
      </c>
      <c r="D338" s="48">
        <v>69</v>
      </c>
      <c r="E338" s="7">
        <v>0</v>
      </c>
      <c r="F338" s="48">
        <v>0</v>
      </c>
      <c r="G338" s="7">
        <v>6</v>
      </c>
      <c r="H338" s="48">
        <v>4</v>
      </c>
      <c r="I338" s="7">
        <v>1</v>
      </c>
      <c r="J338" s="48">
        <v>696</v>
      </c>
      <c r="K338" s="7">
        <v>589</v>
      </c>
      <c r="L338" s="48">
        <f t="shared" si="2"/>
        <v>80</v>
      </c>
      <c r="M338" s="31">
        <f t="shared" si="0"/>
        <v>0.13582342954159593</v>
      </c>
      <c r="N338" s="28" t="s">
        <v>133</v>
      </c>
      <c r="O338" s="13" t="s">
        <v>170</v>
      </c>
      <c r="P338" s="74" t="s">
        <v>71</v>
      </c>
      <c r="Q338" s="55"/>
      <c r="R338" s="13" t="s">
        <v>221</v>
      </c>
      <c r="S338" s="13" t="s">
        <v>210</v>
      </c>
      <c r="T338" s="51" t="s">
        <v>378</v>
      </c>
    </row>
    <row r="339" spans="1:20" ht="13" x14ac:dyDescent="0.6">
      <c r="A339" s="30">
        <v>340</v>
      </c>
      <c r="B339" s="71" t="s">
        <v>131</v>
      </c>
      <c r="C339" s="13" t="s">
        <v>745</v>
      </c>
      <c r="D339" s="48">
        <v>68</v>
      </c>
      <c r="E339" s="7">
        <v>0</v>
      </c>
      <c r="F339" s="48">
        <v>0</v>
      </c>
      <c r="G339" s="7">
        <v>1</v>
      </c>
      <c r="H339" s="48">
        <v>4</v>
      </c>
      <c r="I339" s="7">
        <v>0</v>
      </c>
      <c r="J339" s="48">
        <v>598</v>
      </c>
      <c r="K339" s="7">
        <v>506</v>
      </c>
      <c r="L339" s="48">
        <f t="shared" si="2"/>
        <v>73</v>
      </c>
      <c r="M339" s="31">
        <f t="shared" si="0"/>
        <v>0.14426877470355731</v>
      </c>
      <c r="N339" s="28" t="s">
        <v>133</v>
      </c>
      <c r="O339" s="13" t="s">
        <v>170</v>
      </c>
      <c r="P339" s="110" t="s">
        <v>71</v>
      </c>
      <c r="Q339" s="55"/>
      <c r="R339" s="13" t="s">
        <v>210</v>
      </c>
      <c r="S339" s="13" t="s">
        <v>210</v>
      </c>
      <c r="T339" s="13" t="s">
        <v>222</v>
      </c>
    </row>
    <row r="340" spans="1:20" ht="13" x14ac:dyDescent="0.6">
      <c r="A340" s="30">
        <v>341</v>
      </c>
      <c r="B340" s="71" t="s">
        <v>730</v>
      </c>
      <c r="C340" s="13" t="s">
        <v>746</v>
      </c>
      <c r="D340" s="48">
        <v>149</v>
      </c>
      <c r="E340" s="7">
        <v>5</v>
      </c>
      <c r="F340" s="48">
        <v>0</v>
      </c>
      <c r="G340" s="7">
        <v>7</v>
      </c>
      <c r="H340" s="48">
        <v>22</v>
      </c>
      <c r="I340" s="7">
        <v>0</v>
      </c>
      <c r="J340" s="48">
        <v>1408</v>
      </c>
      <c r="K340" s="7">
        <v>1173</v>
      </c>
      <c r="L340" s="48">
        <f t="shared" si="2"/>
        <v>183</v>
      </c>
      <c r="M340" s="31">
        <f t="shared" si="0"/>
        <v>0.15601023017902813</v>
      </c>
      <c r="N340" s="106">
        <v>43526</v>
      </c>
      <c r="O340" s="13" t="s">
        <v>170</v>
      </c>
      <c r="P340" s="74" t="s">
        <v>71</v>
      </c>
      <c r="Q340" s="55"/>
      <c r="R340" s="13" t="s">
        <v>210</v>
      </c>
      <c r="S340" s="13" t="s">
        <v>210</v>
      </c>
      <c r="T340" s="51" t="s">
        <v>378</v>
      </c>
    </row>
    <row r="341" spans="1:20" ht="13" x14ac:dyDescent="0.6">
      <c r="A341" s="30">
        <v>342</v>
      </c>
      <c r="B341" s="71" t="s">
        <v>732</v>
      </c>
      <c r="C341" s="13" t="s">
        <v>747</v>
      </c>
      <c r="D341" s="48">
        <v>193</v>
      </c>
      <c r="E341" s="7">
        <v>0</v>
      </c>
      <c r="F341" s="48">
        <v>2</v>
      </c>
      <c r="G341" s="7">
        <v>9</v>
      </c>
      <c r="H341" s="48">
        <v>2</v>
      </c>
      <c r="I341" s="7">
        <v>1</v>
      </c>
      <c r="J341" s="48">
        <v>1594</v>
      </c>
      <c r="K341" s="7">
        <v>1333</v>
      </c>
      <c r="L341" s="48">
        <f t="shared" si="2"/>
        <v>207</v>
      </c>
      <c r="M341" s="31">
        <f t="shared" si="0"/>
        <v>0.15528882220555137</v>
      </c>
      <c r="N341" s="59">
        <v>43526</v>
      </c>
      <c r="O341" s="13" t="s">
        <v>170</v>
      </c>
      <c r="P341" s="74" t="s">
        <v>71</v>
      </c>
      <c r="Q341" s="55"/>
      <c r="R341" s="13" t="s">
        <v>210</v>
      </c>
      <c r="S341" s="13" t="s">
        <v>221</v>
      </c>
      <c r="T341" s="13" t="s">
        <v>234</v>
      </c>
    </row>
    <row r="342" spans="1:20" ht="13" x14ac:dyDescent="0.6">
      <c r="A342" s="30">
        <v>343</v>
      </c>
      <c r="B342" s="71" t="s">
        <v>748</v>
      </c>
      <c r="C342" s="13" t="s">
        <v>749</v>
      </c>
      <c r="D342" s="48">
        <v>33</v>
      </c>
      <c r="E342" s="7">
        <v>1</v>
      </c>
      <c r="F342" s="48">
        <v>1</v>
      </c>
      <c r="G342" s="7">
        <v>1</v>
      </c>
      <c r="H342" s="48">
        <v>4</v>
      </c>
      <c r="I342" s="7">
        <v>0</v>
      </c>
      <c r="J342" s="48">
        <v>574</v>
      </c>
      <c r="K342" s="7">
        <v>443</v>
      </c>
      <c r="L342" s="48">
        <f t="shared" si="2"/>
        <v>40</v>
      </c>
      <c r="M342" s="31">
        <f t="shared" si="0"/>
        <v>9.0293453724604969E-2</v>
      </c>
      <c r="N342" s="59">
        <v>43526</v>
      </c>
      <c r="O342" s="13" t="s">
        <v>170</v>
      </c>
      <c r="P342" s="74" t="s">
        <v>71</v>
      </c>
      <c r="Q342" s="55"/>
      <c r="R342" s="13" t="s">
        <v>221</v>
      </c>
      <c r="S342" s="13" t="s">
        <v>210</v>
      </c>
      <c r="T342" s="64" t="s">
        <v>290</v>
      </c>
    </row>
    <row r="343" spans="1:20" ht="13" x14ac:dyDescent="0.6">
      <c r="A343" s="30">
        <v>344</v>
      </c>
      <c r="B343" s="71" t="s">
        <v>735</v>
      </c>
      <c r="C343" s="13" t="s">
        <v>750</v>
      </c>
      <c r="D343" s="48">
        <v>65</v>
      </c>
      <c r="E343" s="7">
        <v>0</v>
      </c>
      <c r="F343" s="48">
        <v>0</v>
      </c>
      <c r="G343" s="7">
        <v>10</v>
      </c>
      <c r="H343" s="48">
        <v>3</v>
      </c>
      <c r="I343" s="7">
        <v>0</v>
      </c>
      <c r="J343" s="48">
        <v>1122</v>
      </c>
      <c r="K343" s="7">
        <v>616</v>
      </c>
      <c r="L343" s="48">
        <f t="shared" si="2"/>
        <v>78</v>
      </c>
      <c r="M343" s="31">
        <f t="shared" si="0"/>
        <v>0.12662337662337661</v>
      </c>
      <c r="N343" s="59">
        <v>43557</v>
      </c>
      <c r="O343" s="13" t="s">
        <v>170</v>
      </c>
      <c r="P343" s="110" t="s">
        <v>71</v>
      </c>
      <c r="Q343" s="55"/>
      <c r="R343" s="13" t="s">
        <v>221</v>
      </c>
      <c r="S343" s="13" t="s">
        <v>210</v>
      </c>
      <c r="T343" s="54" t="s">
        <v>211</v>
      </c>
    </row>
    <row r="344" spans="1:20" ht="13" x14ac:dyDescent="0.6">
      <c r="A344" s="30">
        <v>345</v>
      </c>
      <c r="B344" s="71" t="s">
        <v>751</v>
      </c>
      <c r="C344" s="64" t="s">
        <v>752</v>
      </c>
      <c r="D344" s="72">
        <v>58</v>
      </c>
      <c r="E344" s="30">
        <v>0</v>
      </c>
      <c r="F344" s="72">
        <v>0</v>
      </c>
      <c r="G344" s="30">
        <v>1</v>
      </c>
      <c r="H344" s="72">
        <v>2</v>
      </c>
      <c r="I344" s="30">
        <v>0</v>
      </c>
      <c r="J344" s="72">
        <v>676</v>
      </c>
      <c r="K344" s="30">
        <v>524</v>
      </c>
      <c r="L344" s="72">
        <f t="shared" si="2"/>
        <v>61</v>
      </c>
      <c r="M344" s="123">
        <f t="shared" si="0"/>
        <v>0.11641221374045801</v>
      </c>
      <c r="N344" s="98">
        <v>43526</v>
      </c>
      <c r="O344" s="64" t="s">
        <v>170</v>
      </c>
      <c r="P344" s="74" t="s">
        <v>71</v>
      </c>
      <c r="Q344" s="88" t="s">
        <v>499</v>
      </c>
      <c r="R344" s="64" t="s">
        <v>221</v>
      </c>
      <c r="S344" s="64" t="s">
        <v>210</v>
      </c>
      <c r="T344" s="64" t="s">
        <v>290</v>
      </c>
    </row>
    <row r="345" spans="1:20" ht="13" x14ac:dyDescent="0.6">
      <c r="A345" s="30">
        <v>346</v>
      </c>
      <c r="B345" s="71" t="s">
        <v>735</v>
      </c>
      <c r="C345" s="13" t="s">
        <v>753</v>
      </c>
      <c r="D345" s="48">
        <v>101</v>
      </c>
      <c r="E345" s="7">
        <v>3</v>
      </c>
      <c r="F345" s="48">
        <v>0</v>
      </c>
      <c r="G345" s="7">
        <v>4</v>
      </c>
      <c r="H345" s="48">
        <v>4</v>
      </c>
      <c r="I345" s="7">
        <v>1</v>
      </c>
      <c r="J345" s="48">
        <v>806</v>
      </c>
      <c r="K345" s="7">
        <v>616</v>
      </c>
      <c r="L345" s="48">
        <f t="shared" si="2"/>
        <v>113</v>
      </c>
      <c r="M345" s="31">
        <f t="shared" si="0"/>
        <v>0.18344155844155843</v>
      </c>
      <c r="N345" s="106">
        <v>43557</v>
      </c>
      <c r="O345" s="13" t="s">
        <v>170</v>
      </c>
      <c r="P345" s="74" t="s">
        <v>71</v>
      </c>
      <c r="Q345" s="55"/>
      <c r="R345" s="13" t="s">
        <v>210</v>
      </c>
      <c r="S345" s="13" t="s">
        <v>221</v>
      </c>
      <c r="T345" s="51" t="s">
        <v>234</v>
      </c>
    </row>
    <row r="346" spans="1:20" ht="13" x14ac:dyDescent="0.6">
      <c r="A346" s="30">
        <v>347</v>
      </c>
      <c r="B346" s="71" t="s">
        <v>754</v>
      </c>
      <c r="C346" s="13" t="s">
        <v>755</v>
      </c>
      <c r="D346" s="48">
        <v>118</v>
      </c>
      <c r="E346" s="7">
        <v>2</v>
      </c>
      <c r="F346" s="48">
        <v>0</v>
      </c>
      <c r="G346" s="7">
        <v>8</v>
      </c>
      <c r="H346" s="48">
        <v>14</v>
      </c>
      <c r="I346" s="7">
        <v>0</v>
      </c>
      <c r="J346" s="48">
        <v>1055</v>
      </c>
      <c r="K346" s="7">
        <v>898</v>
      </c>
      <c r="L346" s="48">
        <f t="shared" si="2"/>
        <v>142</v>
      </c>
      <c r="M346" s="31">
        <f t="shared" si="0"/>
        <v>0.15812917594654788</v>
      </c>
      <c r="N346" s="106">
        <v>43587</v>
      </c>
      <c r="O346" s="13" t="s">
        <v>170</v>
      </c>
      <c r="P346" s="74" t="s">
        <v>71</v>
      </c>
      <c r="Q346" s="55"/>
      <c r="R346" s="13" t="s">
        <v>210</v>
      </c>
      <c r="S346" s="13" t="s">
        <v>210</v>
      </c>
      <c r="T346" s="13" t="s">
        <v>378</v>
      </c>
    </row>
    <row r="347" spans="1:20" ht="13" x14ac:dyDescent="0.6">
      <c r="A347" s="30">
        <v>348</v>
      </c>
      <c r="B347" s="71" t="s">
        <v>133</v>
      </c>
      <c r="C347" s="13" t="s">
        <v>756</v>
      </c>
      <c r="D347" s="48">
        <v>51</v>
      </c>
      <c r="E347" s="7">
        <v>0</v>
      </c>
      <c r="F347" s="48">
        <v>0</v>
      </c>
      <c r="G347" s="7">
        <v>4</v>
      </c>
      <c r="H347" s="48">
        <v>3</v>
      </c>
      <c r="I347" s="7">
        <v>1</v>
      </c>
      <c r="J347" s="48">
        <v>797</v>
      </c>
      <c r="K347" s="7">
        <v>654</v>
      </c>
      <c r="L347" s="48">
        <f t="shared" si="2"/>
        <v>59</v>
      </c>
      <c r="M347" s="31">
        <f t="shared" si="0"/>
        <v>9.0214067278287458E-2</v>
      </c>
      <c r="N347" s="106">
        <v>43618</v>
      </c>
      <c r="O347" s="13" t="s">
        <v>170</v>
      </c>
      <c r="P347" s="74" t="s">
        <v>71</v>
      </c>
      <c r="Q347" s="55"/>
      <c r="R347" s="13" t="s">
        <v>210</v>
      </c>
      <c r="S347" s="13" t="s">
        <v>210</v>
      </c>
      <c r="T347" s="13" t="s">
        <v>378</v>
      </c>
    </row>
    <row r="348" spans="1:20" ht="13" x14ac:dyDescent="0.6">
      <c r="A348" s="30">
        <v>349</v>
      </c>
      <c r="B348" s="90" t="s">
        <v>757</v>
      </c>
      <c r="C348" s="13" t="s">
        <v>758</v>
      </c>
      <c r="D348" s="48">
        <v>84</v>
      </c>
      <c r="E348" s="7">
        <v>1</v>
      </c>
      <c r="F348" s="48">
        <v>0</v>
      </c>
      <c r="G348" s="7">
        <v>3</v>
      </c>
      <c r="H348" s="48">
        <v>1</v>
      </c>
      <c r="I348" s="7">
        <v>0</v>
      </c>
      <c r="J348" s="48">
        <v>766</v>
      </c>
      <c r="K348" s="7">
        <v>645</v>
      </c>
      <c r="L348" s="48">
        <f t="shared" si="2"/>
        <v>89</v>
      </c>
      <c r="M348" s="31">
        <f t="shared" si="0"/>
        <v>0.13798449612403102</v>
      </c>
      <c r="N348" s="106">
        <v>43648</v>
      </c>
      <c r="O348" s="13" t="s">
        <v>170</v>
      </c>
      <c r="P348" s="74" t="s">
        <v>71</v>
      </c>
      <c r="Q348" s="55"/>
      <c r="R348" s="13" t="s">
        <v>210</v>
      </c>
      <c r="S348" s="13" t="s">
        <v>210</v>
      </c>
      <c r="T348" s="13" t="s">
        <v>378</v>
      </c>
    </row>
    <row r="349" spans="1:20" ht="13" x14ac:dyDescent="0.6">
      <c r="A349" s="30">
        <v>350</v>
      </c>
      <c r="B349" s="90">
        <v>43467</v>
      </c>
      <c r="C349" s="13" t="s">
        <v>759</v>
      </c>
      <c r="D349" s="48">
        <v>91</v>
      </c>
      <c r="E349" s="7">
        <v>10</v>
      </c>
      <c r="F349" s="48">
        <v>0</v>
      </c>
      <c r="G349" s="7">
        <v>4</v>
      </c>
      <c r="H349" s="48">
        <v>5</v>
      </c>
      <c r="I349" s="7">
        <v>0</v>
      </c>
      <c r="J349" s="48">
        <v>1136</v>
      </c>
      <c r="K349" s="7">
        <v>943</v>
      </c>
      <c r="L349" s="48">
        <f t="shared" si="2"/>
        <v>110</v>
      </c>
      <c r="M349" s="31">
        <f t="shared" si="0"/>
        <v>0.11664899257688228</v>
      </c>
      <c r="N349" s="106">
        <v>43710</v>
      </c>
      <c r="O349" s="13" t="s">
        <v>170</v>
      </c>
      <c r="P349" s="74" t="s">
        <v>71</v>
      </c>
      <c r="Q349" s="55"/>
      <c r="R349" s="13" t="s">
        <v>210</v>
      </c>
      <c r="S349" s="13" t="s">
        <v>221</v>
      </c>
      <c r="T349" s="51" t="s">
        <v>234</v>
      </c>
    </row>
    <row r="350" spans="1:20" ht="13" x14ac:dyDescent="0.6">
      <c r="A350" s="30">
        <v>351</v>
      </c>
      <c r="B350" s="90">
        <v>43498</v>
      </c>
      <c r="C350" s="13" t="s">
        <v>760</v>
      </c>
      <c r="D350" s="48">
        <v>93</v>
      </c>
      <c r="E350" s="7">
        <v>0</v>
      </c>
      <c r="F350" s="48">
        <v>0</v>
      </c>
      <c r="G350" s="7">
        <v>6</v>
      </c>
      <c r="H350" s="48">
        <v>7</v>
      </c>
      <c r="I350" s="7">
        <v>0</v>
      </c>
      <c r="J350" s="48">
        <v>901</v>
      </c>
      <c r="K350" s="7">
        <v>738</v>
      </c>
      <c r="L350" s="48">
        <f t="shared" si="2"/>
        <v>106</v>
      </c>
      <c r="M350" s="31">
        <f t="shared" si="0"/>
        <v>0.14363143631436315</v>
      </c>
      <c r="N350" s="106">
        <v>43710</v>
      </c>
      <c r="O350" s="13" t="s">
        <v>170</v>
      </c>
      <c r="P350" s="74" t="s">
        <v>71</v>
      </c>
      <c r="Q350" s="55"/>
      <c r="R350" s="13" t="s">
        <v>210</v>
      </c>
      <c r="S350" s="13" t="s">
        <v>210</v>
      </c>
      <c r="T350" s="13" t="s">
        <v>378</v>
      </c>
    </row>
    <row r="351" spans="1:20" ht="13" x14ac:dyDescent="0.6">
      <c r="A351" s="30">
        <v>352</v>
      </c>
      <c r="B351" s="90">
        <v>43526</v>
      </c>
      <c r="C351" s="13" t="s">
        <v>761</v>
      </c>
      <c r="D351" s="48">
        <v>75</v>
      </c>
      <c r="E351" s="7">
        <v>0</v>
      </c>
      <c r="F351" s="48">
        <v>0</v>
      </c>
      <c r="G351" s="7">
        <v>1</v>
      </c>
      <c r="H351" s="48">
        <v>6</v>
      </c>
      <c r="I351" s="7">
        <v>1</v>
      </c>
      <c r="J351" s="48">
        <v>1239</v>
      </c>
      <c r="K351" s="7">
        <v>1090</v>
      </c>
      <c r="L351" s="48">
        <f t="shared" si="2"/>
        <v>83</v>
      </c>
      <c r="M351" s="31">
        <f t="shared" si="0"/>
        <v>7.6146788990825692E-2</v>
      </c>
      <c r="N351" s="106">
        <v>43801</v>
      </c>
      <c r="O351" s="13" t="s">
        <v>170</v>
      </c>
      <c r="P351" s="74" t="s">
        <v>71</v>
      </c>
      <c r="Q351" s="88" t="s">
        <v>499</v>
      </c>
      <c r="R351" s="13" t="s">
        <v>221</v>
      </c>
      <c r="S351" s="13" t="s">
        <v>210</v>
      </c>
      <c r="T351" s="64" t="s">
        <v>290</v>
      </c>
    </row>
    <row r="352" spans="1:20" ht="13" x14ac:dyDescent="0.6">
      <c r="A352" s="30">
        <v>353</v>
      </c>
      <c r="B352" s="90">
        <v>43557</v>
      </c>
      <c r="C352" s="13" t="s">
        <v>762</v>
      </c>
      <c r="D352" s="48">
        <v>124</v>
      </c>
      <c r="E352" s="7">
        <v>0</v>
      </c>
      <c r="F352" s="48">
        <v>0</v>
      </c>
      <c r="G352" s="7">
        <v>4</v>
      </c>
      <c r="H352" s="48">
        <v>7</v>
      </c>
      <c r="I352" s="7">
        <v>11</v>
      </c>
      <c r="J352" s="48">
        <v>1685</v>
      </c>
      <c r="K352" s="7">
        <v>1200</v>
      </c>
      <c r="L352" s="48">
        <f t="shared" si="2"/>
        <v>146</v>
      </c>
      <c r="M352" s="31">
        <f t="shared" si="0"/>
        <v>0.12166666666666667</v>
      </c>
      <c r="N352" s="106">
        <v>43801</v>
      </c>
      <c r="O352" s="13" t="s">
        <v>170</v>
      </c>
      <c r="P352" s="74" t="s">
        <v>71</v>
      </c>
      <c r="Q352" s="55"/>
      <c r="R352" s="13" t="s">
        <v>210</v>
      </c>
      <c r="S352" s="13" t="s">
        <v>221</v>
      </c>
      <c r="T352" s="13" t="s">
        <v>378</v>
      </c>
    </row>
    <row r="353" spans="1:20" ht="13" x14ac:dyDescent="0.6">
      <c r="A353" s="30">
        <v>354</v>
      </c>
      <c r="B353" s="90">
        <v>43587</v>
      </c>
      <c r="C353" s="13" t="s">
        <v>763</v>
      </c>
      <c r="D353" s="48">
        <v>83</v>
      </c>
      <c r="E353" s="7">
        <v>1</v>
      </c>
      <c r="F353" s="48">
        <v>1</v>
      </c>
      <c r="G353" s="7">
        <v>4</v>
      </c>
      <c r="H353" s="48">
        <v>7</v>
      </c>
      <c r="I353" s="7">
        <v>3</v>
      </c>
      <c r="J353" s="48">
        <v>1079</v>
      </c>
      <c r="K353" s="7">
        <v>918</v>
      </c>
      <c r="L353" s="48">
        <f t="shared" si="2"/>
        <v>99</v>
      </c>
      <c r="M353" s="31">
        <f t="shared" si="0"/>
        <v>0.10784313725490197</v>
      </c>
      <c r="N353" s="106">
        <v>43801</v>
      </c>
      <c r="O353" s="13" t="s">
        <v>170</v>
      </c>
      <c r="P353" s="74" t="s">
        <v>71</v>
      </c>
      <c r="Q353" s="55"/>
      <c r="R353" s="13" t="s">
        <v>210</v>
      </c>
      <c r="S353" s="13" t="s">
        <v>210</v>
      </c>
      <c r="T353" s="13" t="s">
        <v>282</v>
      </c>
    </row>
    <row r="354" spans="1:20" ht="13" x14ac:dyDescent="0.6">
      <c r="A354" s="30">
        <v>355</v>
      </c>
      <c r="B354" s="90">
        <v>43618</v>
      </c>
      <c r="C354" s="13" t="s">
        <v>764</v>
      </c>
      <c r="D354" s="48">
        <v>61</v>
      </c>
      <c r="E354" s="7">
        <v>0</v>
      </c>
      <c r="F354" s="48">
        <v>0</v>
      </c>
      <c r="G354" s="7">
        <v>5</v>
      </c>
      <c r="H354" s="48">
        <v>2</v>
      </c>
      <c r="I354" s="7">
        <v>0</v>
      </c>
      <c r="J354" s="48">
        <v>750</v>
      </c>
      <c r="K354" s="7">
        <v>613</v>
      </c>
      <c r="L354" s="48">
        <f t="shared" si="2"/>
        <v>68</v>
      </c>
      <c r="M354" s="31">
        <f t="shared" si="0"/>
        <v>0.11092985318107668</v>
      </c>
      <c r="N354" s="28" t="s">
        <v>136</v>
      </c>
      <c r="O354" s="13" t="s">
        <v>170</v>
      </c>
      <c r="P354" s="74" t="s">
        <v>71</v>
      </c>
      <c r="Q354" s="55"/>
      <c r="R354" s="13" t="s">
        <v>221</v>
      </c>
      <c r="S354" s="13" t="s">
        <v>210</v>
      </c>
      <c r="T354" s="13" t="s">
        <v>378</v>
      </c>
    </row>
    <row r="355" spans="1:20" ht="13" x14ac:dyDescent="0.6">
      <c r="A355" s="30">
        <v>356</v>
      </c>
      <c r="B355" s="90">
        <v>43648</v>
      </c>
      <c r="C355" s="13" t="s">
        <v>765</v>
      </c>
      <c r="D355" s="48">
        <v>82</v>
      </c>
      <c r="E355" s="7">
        <v>1</v>
      </c>
      <c r="F355" s="48">
        <v>0</v>
      </c>
      <c r="G355" s="7">
        <v>3</v>
      </c>
      <c r="H355" s="48">
        <v>3</v>
      </c>
      <c r="I355" s="7">
        <v>0</v>
      </c>
      <c r="J355" s="48">
        <v>988</v>
      </c>
      <c r="K355" s="7">
        <v>843</v>
      </c>
      <c r="L355" s="48">
        <f t="shared" si="2"/>
        <v>89</v>
      </c>
      <c r="M355" s="31">
        <f t="shared" si="0"/>
        <v>0.1055753262158956</v>
      </c>
      <c r="N355" s="28" t="s">
        <v>766</v>
      </c>
      <c r="O355" s="13" t="s">
        <v>170</v>
      </c>
      <c r="P355" s="74" t="s">
        <v>71</v>
      </c>
      <c r="Q355" s="55"/>
      <c r="R355" s="13" t="s">
        <v>221</v>
      </c>
      <c r="S355" s="13" t="s">
        <v>221</v>
      </c>
      <c r="T355" s="13" t="s">
        <v>378</v>
      </c>
    </row>
    <row r="356" spans="1:20" ht="13" x14ac:dyDescent="0.6">
      <c r="A356" s="30">
        <v>357</v>
      </c>
      <c r="B356" s="90">
        <v>43679</v>
      </c>
      <c r="C356" s="13" t="s">
        <v>767</v>
      </c>
      <c r="D356" s="48">
        <v>77</v>
      </c>
      <c r="E356" s="7">
        <v>1</v>
      </c>
      <c r="F356" s="48">
        <v>0</v>
      </c>
      <c r="G356" s="7">
        <v>2</v>
      </c>
      <c r="H356" s="48">
        <v>3</v>
      </c>
      <c r="I356" s="7">
        <v>0</v>
      </c>
      <c r="J356" s="48">
        <v>941</v>
      </c>
      <c r="K356" s="7">
        <v>738</v>
      </c>
      <c r="L356" s="48">
        <f t="shared" si="2"/>
        <v>83</v>
      </c>
      <c r="M356" s="31">
        <f t="shared" si="0"/>
        <v>0.11246612466124661</v>
      </c>
      <c r="N356" s="28" t="s">
        <v>768</v>
      </c>
      <c r="O356" s="13" t="s">
        <v>170</v>
      </c>
      <c r="P356" s="74" t="s">
        <v>71</v>
      </c>
      <c r="Q356" s="55"/>
      <c r="R356" s="13" t="s">
        <v>221</v>
      </c>
      <c r="S356" s="13" t="s">
        <v>221</v>
      </c>
      <c r="T356" s="13" t="s">
        <v>282</v>
      </c>
    </row>
    <row r="357" spans="1:20" ht="13" x14ac:dyDescent="0.6">
      <c r="A357" s="30">
        <v>358</v>
      </c>
      <c r="B357" s="90">
        <v>43710</v>
      </c>
      <c r="C357" s="13" t="s">
        <v>769</v>
      </c>
      <c r="D357" s="48">
        <v>164</v>
      </c>
      <c r="E357" s="7">
        <v>3</v>
      </c>
      <c r="F357" s="48">
        <v>6</v>
      </c>
      <c r="G357" s="7">
        <v>10</v>
      </c>
      <c r="H357" s="48">
        <v>13</v>
      </c>
      <c r="I357" s="7">
        <v>5</v>
      </c>
      <c r="J357" s="48">
        <v>3687</v>
      </c>
      <c r="K357" s="7">
        <v>3304</v>
      </c>
      <c r="L357" s="48">
        <f t="shared" si="2"/>
        <v>201</v>
      </c>
      <c r="M357" s="31">
        <f t="shared" si="0"/>
        <v>6.0835351089588381E-2</v>
      </c>
      <c r="N357" s="28" t="s">
        <v>768</v>
      </c>
      <c r="O357" s="13" t="s">
        <v>170</v>
      </c>
      <c r="P357" s="110" t="s">
        <v>71</v>
      </c>
      <c r="Q357" s="55"/>
      <c r="R357" s="13" t="s">
        <v>221</v>
      </c>
      <c r="S357" s="13" t="s">
        <v>221</v>
      </c>
      <c r="T357" s="26" t="s">
        <v>234</v>
      </c>
    </row>
    <row r="358" spans="1:20" ht="13" x14ac:dyDescent="0.6">
      <c r="A358" s="30">
        <v>359</v>
      </c>
      <c r="B358" s="90">
        <v>43710</v>
      </c>
      <c r="C358" s="13" t="s">
        <v>770</v>
      </c>
      <c r="D358" s="48">
        <v>103</v>
      </c>
      <c r="E358" s="7">
        <v>2</v>
      </c>
      <c r="F358" s="48">
        <v>0</v>
      </c>
      <c r="G358" s="7">
        <v>2</v>
      </c>
      <c r="H358" s="48">
        <v>7</v>
      </c>
      <c r="I358" s="7">
        <v>2</v>
      </c>
      <c r="J358" s="48">
        <v>1015</v>
      </c>
      <c r="K358" s="7">
        <v>811</v>
      </c>
      <c r="L358" s="48">
        <f t="shared" si="2"/>
        <v>116</v>
      </c>
      <c r="M358" s="31">
        <f t="shared" si="0"/>
        <v>0.14303329223181258</v>
      </c>
      <c r="N358" s="28" t="s">
        <v>768</v>
      </c>
      <c r="O358" s="13" t="s">
        <v>170</v>
      </c>
      <c r="P358" s="74" t="s">
        <v>71</v>
      </c>
      <c r="Q358" s="55"/>
      <c r="R358" s="13" t="s">
        <v>210</v>
      </c>
      <c r="S358" s="13" t="s">
        <v>210</v>
      </c>
      <c r="T358" s="51" t="s">
        <v>211</v>
      </c>
    </row>
    <row r="359" spans="1:20" ht="13" x14ac:dyDescent="0.6">
      <c r="A359" s="30">
        <v>360</v>
      </c>
      <c r="B359" s="90">
        <v>43740</v>
      </c>
      <c r="C359" s="13" t="s">
        <v>771</v>
      </c>
      <c r="D359" s="48">
        <v>33</v>
      </c>
      <c r="E359" s="7">
        <v>2</v>
      </c>
      <c r="F359" s="48">
        <v>1</v>
      </c>
      <c r="G359" s="7">
        <v>0</v>
      </c>
      <c r="H359" s="48">
        <v>4</v>
      </c>
      <c r="I359" s="7">
        <v>0</v>
      </c>
      <c r="J359" s="48">
        <v>723</v>
      </c>
      <c r="K359" s="7">
        <v>567</v>
      </c>
      <c r="L359" s="48">
        <f t="shared" si="2"/>
        <v>40</v>
      </c>
      <c r="M359" s="31">
        <f t="shared" si="0"/>
        <v>7.0546737213403876E-2</v>
      </c>
      <c r="N359" s="28" t="s">
        <v>772</v>
      </c>
      <c r="O359" s="13" t="s">
        <v>170</v>
      </c>
      <c r="P359" s="110" t="s">
        <v>71</v>
      </c>
      <c r="Q359" s="124"/>
      <c r="R359" s="13" t="s">
        <v>221</v>
      </c>
      <c r="S359" s="13" t="s">
        <v>210</v>
      </c>
      <c r="T359" s="13" t="s">
        <v>378</v>
      </c>
    </row>
    <row r="360" spans="1:20" ht="13" x14ac:dyDescent="0.6">
      <c r="A360" s="30">
        <v>361</v>
      </c>
      <c r="B360" s="90">
        <v>43740</v>
      </c>
      <c r="C360" s="13" t="s">
        <v>773</v>
      </c>
      <c r="D360" s="48">
        <v>52</v>
      </c>
      <c r="E360" s="7">
        <v>2</v>
      </c>
      <c r="F360" s="48">
        <v>0</v>
      </c>
      <c r="G360" s="7">
        <v>0</v>
      </c>
      <c r="H360" s="48">
        <v>1</v>
      </c>
      <c r="I360" s="7">
        <v>0</v>
      </c>
      <c r="J360" s="48">
        <v>795</v>
      </c>
      <c r="K360" s="7">
        <v>645</v>
      </c>
      <c r="L360" s="48">
        <f t="shared" si="2"/>
        <v>55</v>
      </c>
      <c r="M360" s="31">
        <f t="shared" si="0"/>
        <v>8.5271317829457363E-2</v>
      </c>
      <c r="N360" s="28" t="s">
        <v>772</v>
      </c>
      <c r="O360" s="13" t="s">
        <v>170</v>
      </c>
      <c r="P360" s="74" t="s">
        <v>71</v>
      </c>
      <c r="Q360" s="88" t="s">
        <v>499</v>
      </c>
      <c r="R360" s="13" t="s">
        <v>221</v>
      </c>
      <c r="S360" s="13" t="s">
        <v>210</v>
      </c>
      <c r="T360" s="64" t="s">
        <v>290</v>
      </c>
    </row>
    <row r="361" spans="1:20" ht="13" x14ac:dyDescent="0.6">
      <c r="A361" s="30">
        <v>362</v>
      </c>
      <c r="B361" s="90">
        <v>43771</v>
      </c>
      <c r="C361" s="13" t="s">
        <v>774</v>
      </c>
      <c r="D361" s="48">
        <v>97</v>
      </c>
      <c r="E361" s="7">
        <v>5</v>
      </c>
      <c r="F361" s="48">
        <v>0</v>
      </c>
      <c r="G361" s="7">
        <v>0</v>
      </c>
      <c r="H361" s="48">
        <v>6</v>
      </c>
      <c r="I361" s="7">
        <v>1</v>
      </c>
      <c r="J361" s="48">
        <v>1290</v>
      </c>
      <c r="K361" s="7">
        <v>1081</v>
      </c>
      <c r="L361" s="48">
        <f t="shared" si="2"/>
        <v>109</v>
      </c>
      <c r="M361" s="31">
        <f t="shared" si="0"/>
        <v>0.10083256244218317</v>
      </c>
      <c r="N361" s="28" t="s">
        <v>775</v>
      </c>
      <c r="O361" s="13" t="s">
        <v>170</v>
      </c>
      <c r="P361" s="74" t="s">
        <v>71</v>
      </c>
      <c r="Q361" s="55"/>
      <c r="R361" s="13" t="s">
        <v>210</v>
      </c>
      <c r="S361" s="13" t="s">
        <v>210</v>
      </c>
      <c r="T361" s="13" t="s">
        <v>234</v>
      </c>
    </row>
    <row r="362" spans="1:20" ht="13" x14ac:dyDescent="0.6">
      <c r="A362" s="30">
        <v>363</v>
      </c>
      <c r="B362" s="90">
        <v>43801</v>
      </c>
      <c r="C362" s="13" t="s">
        <v>776</v>
      </c>
      <c r="D362" s="48">
        <v>146</v>
      </c>
      <c r="E362" s="7">
        <v>1</v>
      </c>
      <c r="F362" s="48">
        <v>4</v>
      </c>
      <c r="G362" s="7">
        <v>13</v>
      </c>
      <c r="H362" s="48">
        <v>31</v>
      </c>
      <c r="I362" s="7">
        <v>1</v>
      </c>
      <c r="J362" s="48">
        <v>3621</v>
      </c>
      <c r="K362" s="7">
        <v>3206</v>
      </c>
      <c r="L362" s="48">
        <f t="shared" si="2"/>
        <v>196</v>
      </c>
      <c r="M362" s="31">
        <f t="shared" si="0"/>
        <v>6.1135371179039298E-2</v>
      </c>
      <c r="N362" s="28" t="s">
        <v>777</v>
      </c>
      <c r="O362" s="13" t="s">
        <v>170</v>
      </c>
      <c r="P362" s="74" t="s">
        <v>71</v>
      </c>
      <c r="Q362" s="55"/>
      <c r="R362" s="13" t="s">
        <v>210</v>
      </c>
      <c r="S362" s="13" t="s">
        <v>210</v>
      </c>
      <c r="T362" s="13" t="s">
        <v>378</v>
      </c>
    </row>
    <row r="363" spans="1:20" ht="13" x14ac:dyDescent="0.6">
      <c r="A363" s="30">
        <v>364</v>
      </c>
      <c r="B363" s="90" t="s">
        <v>136</v>
      </c>
      <c r="C363" s="13" t="s">
        <v>778</v>
      </c>
      <c r="D363" s="48">
        <v>48</v>
      </c>
      <c r="E363" s="7">
        <v>0</v>
      </c>
      <c r="F363" s="48">
        <v>0</v>
      </c>
      <c r="G363" s="7">
        <v>0</v>
      </c>
      <c r="H363" s="48">
        <v>5</v>
      </c>
      <c r="I363" s="7">
        <v>0</v>
      </c>
      <c r="J363" s="48">
        <v>890</v>
      </c>
      <c r="K363" s="7">
        <v>734</v>
      </c>
      <c r="L363" s="48">
        <f t="shared" si="2"/>
        <v>53</v>
      </c>
      <c r="M363" s="31">
        <f t="shared" si="0"/>
        <v>7.2207084468664848E-2</v>
      </c>
      <c r="N363" s="28" t="s">
        <v>141</v>
      </c>
      <c r="O363" s="13" t="s">
        <v>170</v>
      </c>
      <c r="P363" s="74" t="s">
        <v>71</v>
      </c>
      <c r="Q363" s="55"/>
      <c r="R363" s="13" t="s">
        <v>221</v>
      </c>
      <c r="S363" s="13" t="s">
        <v>210</v>
      </c>
      <c r="T363" s="13" t="s">
        <v>378</v>
      </c>
    </row>
    <row r="364" spans="1:20" ht="13" x14ac:dyDescent="0.6">
      <c r="A364" s="30">
        <v>365</v>
      </c>
      <c r="B364" s="90" t="s">
        <v>766</v>
      </c>
      <c r="C364" s="13" t="s">
        <v>779</v>
      </c>
      <c r="D364" s="48">
        <v>115</v>
      </c>
      <c r="E364" s="7">
        <v>0</v>
      </c>
      <c r="F364" s="48">
        <v>13</v>
      </c>
      <c r="G364" s="7">
        <v>4</v>
      </c>
      <c r="H364" s="48">
        <v>6</v>
      </c>
      <c r="I364" s="7">
        <v>2</v>
      </c>
      <c r="J364" s="48">
        <v>739</v>
      </c>
      <c r="K364" s="7">
        <v>563</v>
      </c>
      <c r="L364" s="48">
        <f t="shared" si="2"/>
        <v>140</v>
      </c>
      <c r="M364" s="31">
        <f t="shared" si="0"/>
        <v>0.24866785079928952</v>
      </c>
      <c r="N364" s="28" t="s">
        <v>780</v>
      </c>
      <c r="O364" s="13" t="s">
        <v>170</v>
      </c>
      <c r="P364" s="74" t="s">
        <v>71</v>
      </c>
      <c r="Q364" s="55"/>
      <c r="R364" s="13" t="s">
        <v>210</v>
      </c>
      <c r="S364" s="13" t="s">
        <v>221</v>
      </c>
      <c r="T364" s="13" t="s">
        <v>234</v>
      </c>
    </row>
    <row r="365" spans="1:20" ht="13" x14ac:dyDescent="0.6">
      <c r="A365" s="30">
        <v>366</v>
      </c>
      <c r="B365" s="90" t="s">
        <v>766</v>
      </c>
      <c r="C365" s="13" t="s">
        <v>781</v>
      </c>
      <c r="D365" s="48">
        <v>63</v>
      </c>
      <c r="E365" s="7">
        <v>0</v>
      </c>
      <c r="F365" s="48">
        <v>8</v>
      </c>
      <c r="G365" s="7">
        <v>3</v>
      </c>
      <c r="H365" s="48">
        <v>1</v>
      </c>
      <c r="I365" s="7">
        <v>0</v>
      </c>
      <c r="J365" s="48">
        <v>618</v>
      </c>
      <c r="K365" s="7">
        <v>489</v>
      </c>
      <c r="L365" s="48">
        <f t="shared" si="2"/>
        <v>75</v>
      </c>
      <c r="M365" s="31">
        <f t="shared" si="0"/>
        <v>0.15337423312883436</v>
      </c>
      <c r="N365" s="28" t="s">
        <v>780</v>
      </c>
      <c r="O365" s="13" t="s">
        <v>170</v>
      </c>
      <c r="P365" s="74" t="s">
        <v>71</v>
      </c>
      <c r="Q365" s="55"/>
      <c r="R365" s="13" t="s">
        <v>210</v>
      </c>
      <c r="S365" s="13" t="s">
        <v>221</v>
      </c>
      <c r="T365" s="26" t="s">
        <v>234</v>
      </c>
    </row>
    <row r="366" spans="1:20" ht="13" x14ac:dyDescent="0.6">
      <c r="A366" s="30">
        <v>367</v>
      </c>
      <c r="B366" s="90" t="s">
        <v>782</v>
      </c>
      <c r="C366" s="13" t="s">
        <v>783</v>
      </c>
      <c r="D366" s="48">
        <v>70</v>
      </c>
      <c r="E366" s="7">
        <v>0</v>
      </c>
      <c r="F366" s="48">
        <v>0</v>
      </c>
      <c r="G366" s="7">
        <v>5</v>
      </c>
      <c r="H366" s="48">
        <v>3</v>
      </c>
      <c r="I366" s="7">
        <v>0</v>
      </c>
      <c r="J366" s="48">
        <v>1105</v>
      </c>
      <c r="K366" s="7">
        <v>893</v>
      </c>
      <c r="L366" s="48">
        <f t="shared" si="2"/>
        <v>78</v>
      </c>
      <c r="M366" s="31">
        <f t="shared" si="0"/>
        <v>8.7346024636058228E-2</v>
      </c>
      <c r="N366" s="28" t="s">
        <v>784</v>
      </c>
      <c r="O366" s="13" t="s">
        <v>170</v>
      </c>
      <c r="P366" s="74" t="s">
        <v>71</v>
      </c>
      <c r="Q366" s="55"/>
      <c r="R366" s="13" t="s">
        <v>221</v>
      </c>
      <c r="S366" s="13" t="s">
        <v>210</v>
      </c>
      <c r="T366" s="13" t="s">
        <v>378</v>
      </c>
    </row>
    <row r="367" spans="1:20" ht="13" x14ac:dyDescent="0.6">
      <c r="A367" s="30">
        <v>368</v>
      </c>
      <c r="B367" s="90" t="s">
        <v>768</v>
      </c>
      <c r="C367" s="13" t="s">
        <v>785</v>
      </c>
      <c r="D367" s="48">
        <v>107</v>
      </c>
      <c r="E367" s="7">
        <v>1</v>
      </c>
      <c r="F367" s="48">
        <v>0</v>
      </c>
      <c r="G367" s="7">
        <v>10</v>
      </c>
      <c r="H367" s="48">
        <v>14</v>
      </c>
      <c r="I367" s="7">
        <v>3</v>
      </c>
      <c r="J367" s="48">
        <v>2622</v>
      </c>
      <c r="K367" s="7">
        <v>2231</v>
      </c>
      <c r="L367" s="48">
        <f t="shared" si="2"/>
        <v>135</v>
      </c>
      <c r="M367" s="31">
        <f t="shared" si="0"/>
        <v>6.0510981622590769E-2</v>
      </c>
      <c r="N367" s="28" t="s">
        <v>784</v>
      </c>
      <c r="O367" s="13" t="s">
        <v>170</v>
      </c>
      <c r="P367" s="74" t="s">
        <v>71</v>
      </c>
      <c r="Q367" s="55"/>
      <c r="R367" s="13" t="s">
        <v>221</v>
      </c>
      <c r="S367" s="13" t="s">
        <v>221</v>
      </c>
      <c r="T367" s="13" t="s">
        <v>378</v>
      </c>
    </row>
    <row r="368" spans="1:20" ht="13" x14ac:dyDescent="0.6">
      <c r="A368" s="30">
        <v>369</v>
      </c>
      <c r="B368" s="71" t="s">
        <v>772</v>
      </c>
      <c r="C368" s="13" t="s">
        <v>786</v>
      </c>
      <c r="D368" s="48">
        <v>65</v>
      </c>
      <c r="E368" s="7">
        <v>0</v>
      </c>
      <c r="F368" s="48">
        <v>0</v>
      </c>
      <c r="G368" s="7">
        <v>4</v>
      </c>
      <c r="H368" s="48">
        <v>4</v>
      </c>
      <c r="I368" s="7">
        <v>0</v>
      </c>
      <c r="J368" s="48">
        <v>1325</v>
      </c>
      <c r="K368" s="7">
        <v>879</v>
      </c>
      <c r="L368" s="48">
        <f t="shared" si="2"/>
        <v>73</v>
      </c>
      <c r="M368" s="31">
        <f t="shared" si="0"/>
        <v>8.3048919226393625E-2</v>
      </c>
      <c r="N368" s="28" t="s">
        <v>784</v>
      </c>
      <c r="O368" s="13" t="s">
        <v>170</v>
      </c>
      <c r="P368" s="74" t="s">
        <v>71</v>
      </c>
      <c r="Q368" s="88" t="s">
        <v>499</v>
      </c>
      <c r="R368" s="13" t="s">
        <v>221</v>
      </c>
      <c r="S368" s="13" t="s">
        <v>210</v>
      </c>
      <c r="T368" s="64" t="s">
        <v>290</v>
      </c>
    </row>
    <row r="369" spans="1:20" ht="13" x14ac:dyDescent="0.6">
      <c r="A369" s="30">
        <v>370</v>
      </c>
      <c r="B369" s="71" t="s">
        <v>775</v>
      </c>
      <c r="C369" s="26" t="s">
        <v>787</v>
      </c>
      <c r="D369" s="48">
        <v>87</v>
      </c>
      <c r="E369" s="7">
        <v>0</v>
      </c>
      <c r="F369" s="48">
        <v>2</v>
      </c>
      <c r="G369" s="7">
        <v>0</v>
      </c>
      <c r="H369" s="48">
        <v>3</v>
      </c>
      <c r="I369" s="7">
        <v>0</v>
      </c>
      <c r="J369" s="48">
        <v>639</v>
      </c>
      <c r="K369" s="7">
        <v>819</v>
      </c>
      <c r="L369" s="48">
        <f t="shared" si="2"/>
        <v>92</v>
      </c>
      <c r="M369" s="31">
        <f t="shared" si="0"/>
        <v>0.11233211233211234</v>
      </c>
      <c r="N369" s="28" t="s">
        <v>784</v>
      </c>
      <c r="O369" s="13" t="s">
        <v>170</v>
      </c>
      <c r="P369" s="74" t="s">
        <v>71</v>
      </c>
      <c r="Q369" s="55"/>
      <c r="R369" s="13" t="s">
        <v>210</v>
      </c>
      <c r="S369" s="13" t="s">
        <v>210</v>
      </c>
      <c r="T369" s="13" t="s">
        <v>234</v>
      </c>
    </row>
    <row r="370" spans="1:20" ht="13" x14ac:dyDescent="0.6">
      <c r="A370" s="30">
        <v>371</v>
      </c>
      <c r="B370" s="71" t="s">
        <v>777</v>
      </c>
      <c r="C370" s="13" t="s">
        <v>788</v>
      </c>
      <c r="D370" s="48">
        <v>108</v>
      </c>
      <c r="E370" s="7">
        <v>0</v>
      </c>
      <c r="F370" s="48">
        <v>1</v>
      </c>
      <c r="G370" s="7">
        <v>11</v>
      </c>
      <c r="H370" s="48">
        <v>7</v>
      </c>
      <c r="I370" s="7">
        <v>0</v>
      </c>
      <c r="J370" s="48">
        <v>1393</v>
      </c>
      <c r="K370" s="7">
        <v>1152</v>
      </c>
      <c r="L370" s="48">
        <f t="shared" si="2"/>
        <v>127</v>
      </c>
      <c r="M370" s="31">
        <f t="shared" si="0"/>
        <v>0.11024305555555555</v>
      </c>
      <c r="N370" s="28" t="s">
        <v>143</v>
      </c>
      <c r="O370" s="13" t="s">
        <v>170</v>
      </c>
      <c r="P370" s="74" t="s">
        <v>71</v>
      </c>
      <c r="Q370" s="55"/>
      <c r="R370" s="13" t="s">
        <v>221</v>
      </c>
      <c r="S370" s="13" t="s">
        <v>210</v>
      </c>
      <c r="T370" s="13" t="s">
        <v>378</v>
      </c>
    </row>
    <row r="371" spans="1:20" ht="13" x14ac:dyDescent="0.6">
      <c r="A371" s="30">
        <v>372</v>
      </c>
      <c r="B371" s="71" t="s">
        <v>141</v>
      </c>
      <c r="C371" s="13" t="s">
        <v>789</v>
      </c>
      <c r="D371" s="48">
        <v>41</v>
      </c>
      <c r="E371" s="7">
        <v>0</v>
      </c>
      <c r="F371" s="48">
        <v>0</v>
      </c>
      <c r="G371" s="7">
        <v>2</v>
      </c>
      <c r="H371" s="48">
        <v>3</v>
      </c>
      <c r="I371" s="7">
        <v>0</v>
      </c>
      <c r="J371" s="48">
        <v>672</v>
      </c>
      <c r="K371" s="7">
        <v>529</v>
      </c>
      <c r="L371" s="48">
        <f t="shared" si="2"/>
        <v>46</v>
      </c>
      <c r="M371" s="31">
        <f t="shared" si="0"/>
        <v>8.6956521739130432E-2</v>
      </c>
      <c r="N371" s="28" t="s">
        <v>143</v>
      </c>
      <c r="O371" s="13" t="s">
        <v>170</v>
      </c>
      <c r="P371" s="74" t="s">
        <v>71</v>
      </c>
      <c r="Q371" s="55"/>
      <c r="R371" s="13" t="s">
        <v>221</v>
      </c>
      <c r="S371" s="13" t="s">
        <v>210</v>
      </c>
      <c r="T371" s="13" t="s">
        <v>378</v>
      </c>
    </row>
    <row r="372" spans="1:20" ht="13" x14ac:dyDescent="0.6">
      <c r="A372" s="30">
        <v>373</v>
      </c>
      <c r="B372" s="71" t="s">
        <v>780</v>
      </c>
      <c r="C372" s="13" t="s">
        <v>790</v>
      </c>
      <c r="D372" s="48">
        <v>28</v>
      </c>
      <c r="E372" s="7">
        <v>0</v>
      </c>
      <c r="F372" s="48">
        <v>0</v>
      </c>
      <c r="G372" s="7">
        <v>4</v>
      </c>
      <c r="H372" s="48">
        <v>9</v>
      </c>
      <c r="I372" s="7">
        <v>0</v>
      </c>
      <c r="J372" s="48">
        <v>653</v>
      </c>
      <c r="K372" s="7">
        <v>512</v>
      </c>
      <c r="L372" s="48">
        <f t="shared" si="2"/>
        <v>41</v>
      </c>
      <c r="M372" s="31">
        <f t="shared" si="0"/>
        <v>8.0078125E-2</v>
      </c>
      <c r="N372" s="28" t="s">
        <v>791</v>
      </c>
      <c r="O372" s="13" t="s">
        <v>170</v>
      </c>
      <c r="P372" s="74" t="s">
        <v>71</v>
      </c>
      <c r="Q372" s="55"/>
      <c r="R372" s="13" t="s">
        <v>210</v>
      </c>
      <c r="S372" s="13" t="s">
        <v>221</v>
      </c>
      <c r="T372" s="13" t="s">
        <v>234</v>
      </c>
    </row>
    <row r="373" spans="1:20" ht="13" x14ac:dyDescent="0.6">
      <c r="A373" s="30">
        <v>374</v>
      </c>
      <c r="B373" s="71" t="s">
        <v>792</v>
      </c>
      <c r="C373" s="13" t="s">
        <v>793</v>
      </c>
      <c r="D373" s="48">
        <v>689</v>
      </c>
      <c r="E373" s="7">
        <v>13</v>
      </c>
      <c r="F373" s="48">
        <v>7</v>
      </c>
      <c r="G373" s="7">
        <v>53</v>
      </c>
      <c r="H373" s="48">
        <v>25</v>
      </c>
      <c r="I373" s="7">
        <v>5</v>
      </c>
      <c r="J373" s="48">
        <v>10101</v>
      </c>
      <c r="K373" s="7">
        <v>8478</v>
      </c>
      <c r="L373" s="48">
        <f t="shared" si="2"/>
        <v>792</v>
      </c>
      <c r="M373" s="31">
        <f t="shared" si="0"/>
        <v>9.3418259023354558E-2</v>
      </c>
      <c r="N373" s="59">
        <v>43619</v>
      </c>
      <c r="O373" s="13" t="s">
        <v>170</v>
      </c>
      <c r="P373" s="110" t="s">
        <v>41</v>
      </c>
      <c r="Q373" s="55"/>
      <c r="R373" s="13" t="s">
        <v>210</v>
      </c>
      <c r="S373" s="13" t="s">
        <v>221</v>
      </c>
      <c r="T373" s="64" t="s">
        <v>290</v>
      </c>
    </row>
    <row r="374" spans="1:20" ht="13" x14ac:dyDescent="0.6">
      <c r="A374" s="30">
        <v>375</v>
      </c>
      <c r="B374" s="71" t="s">
        <v>794</v>
      </c>
      <c r="C374" s="13" t="s">
        <v>795</v>
      </c>
      <c r="D374" s="48">
        <v>38</v>
      </c>
      <c r="E374" s="7">
        <v>2</v>
      </c>
      <c r="F374" s="48">
        <v>1</v>
      </c>
      <c r="G374" s="7">
        <v>5</v>
      </c>
      <c r="H374" s="48">
        <v>11</v>
      </c>
      <c r="I374" s="7">
        <v>0</v>
      </c>
      <c r="J374" s="48">
        <v>841</v>
      </c>
      <c r="K374" s="7">
        <v>656</v>
      </c>
      <c r="L374" s="48">
        <f t="shared" si="2"/>
        <v>57</v>
      </c>
      <c r="M374" s="31">
        <f t="shared" si="0"/>
        <v>8.6890243902439018E-2</v>
      </c>
      <c r="N374" s="59">
        <v>43619</v>
      </c>
      <c r="O374" s="13" t="s">
        <v>170</v>
      </c>
      <c r="P374" s="110" t="s">
        <v>41</v>
      </c>
      <c r="Q374" s="55"/>
      <c r="R374" s="13" t="s">
        <v>221</v>
      </c>
      <c r="S374" s="13" t="s">
        <v>210</v>
      </c>
      <c r="T374" s="13" t="s">
        <v>282</v>
      </c>
    </row>
    <row r="375" spans="1:20" ht="13" x14ac:dyDescent="0.6">
      <c r="A375" s="30">
        <v>376</v>
      </c>
      <c r="B375" s="71" t="s">
        <v>796</v>
      </c>
      <c r="C375" s="13" t="s">
        <v>797</v>
      </c>
      <c r="D375" s="48">
        <v>46</v>
      </c>
      <c r="E375" s="7">
        <v>1</v>
      </c>
      <c r="F375" s="48">
        <v>0</v>
      </c>
      <c r="G375" s="7">
        <v>3</v>
      </c>
      <c r="H375" s="48">
        <v>4</v>
      </c>
      <c r="I375" s="7">
        <v>0</v>
      </c>
      <c r="J375" s="48">
        <v>841</v>
      </c>
      <c r="K375" s="7">
        <v>674</v>
      </c>
      <c r="L375" s="48">
        <f t="shared" si="2"/>
        <v>54</v>
      </c>
      <c r="M375" s="31">
        <f t="shared" si="0"/>
        <v>8.0118694362017809E-2</v>
      </c>
      <c r="N375" s="59">
        <v>43619</v>
      </c>
      <c r="O375" s="13" t="s">
        <v>170</v>
      </c>
      <c r="P375" s="110" t="s">
        <v>41</v>
      </c>
      <c r="Q375" s="88" t="s">
        <v>499</v>
      </c>
      <c r="R375" s="13" t="s">
        <v>221</v>
      </c>
      <c r="S375" s="13" t="s">
        <v>210</v>
      </c>
      <c r="T375" s="13" t="s">
        <v>290</v>
      </c>
    </row>
    <row r="376" spans="1:20" ht="13" x14ac:dyDescent="0.6">
      <c r="A376" s="30">
        <v>377</v>
      </c>
      <c r="B376" s="71" t="s">
        <v>784</v>
      </c>
      <c r="C376" s="13" t="s">
        <v>798</v>
      </c>
      <c r="D376" s="48">
        <v>88</v>
      </c>
      <c r="E376" s="7">
        <v>1</v>
      </c>
      <c r="F376" s="48">
        <v>0</v>
      </c>
      <c r="G376" s="7">
        <v>9</v>
      </c>
      <c r="H376" s="48">
        <v>7</v>
      </c>
      <c r="I376" s="7">
        <v>1</v>
      </c>
      <c r="J376" s="48">
        <v>1218</v>
      </c>
      <c r="K376" s="7">
        <v>1019</v>
      </c>
      <c r="L376" s="48">
        <f t="shared" si="2"/>
        <v>106</v>
      </c>
      <c r="M376" s="31">
        <f t="shared" si="0"/>
        <v>0.10402355250245339</v>
      </c>
      <c r="N376" s="59">
        <v>43619</v>
      </c>
      <c r="O376" s="13" t="s">
        <v>170</v>
      </c>
      <c r="P376" s="110" t="s">
        <v>41</v>
      </c>
      <c r="Q376" s="55"/>
      <c r="R376" s="13" t="s">
        <v>210</v>
      </c>
      <c r="S376" s="13" t="s">
        <v>210</v>
      </c>
      <c r="T376" s="13" t="s">
        <v>378</v>
      </c>
    </row>
    <row r="377" spans="1:20" ht="13" x14ac:dyDescent="0.6">
      <c r="A377" s="30">
        <v>378</v>
      </c>
      <c r="B377" s="90" t="s">
        <v>799</v>
      </c>
      <c r="C377" s="13" t="s">
        <v>800</v>
      </c>
      <c r="D377" s="48">
        <v>162</v>
      </c>
      <c r="E377" s="7">
        <v>1</v>
      </c>
      <c r="F377" s="48">
        <v>0</v>
      </c>
      <c r="G377" s="7">
        <v>14</v>
      </c>
      <c r="H377" s="48">
        <v>6</v>
      </c>
      <c r="I377" s="7">
        <v>0</v>
      </c>
      <c r="J377" s="48">
        <v>2699</v>
      </c>
      <c r="K377" s="7">
        <v>2322</v>
      </c>
      <c r="L377" s="48">
        <f t="shared" si="2"/>
        <v>183</v>
      </c>
      <c r="M377" s="31">
        <f t="shared" si="0"/>
        <v>7.8811369509043924E-2</v>
      </c>
      <c r="N377" s="59">
        <v>43619</v>
      </c>
      <c r="O377" s="13" t="s">
        <v>170</v>
      </c>
      <c r="P377" s="110" t="s">
        <v>41</v>
      </c>
      <c r="Q377" s="55"/>
      <c r="R377" s="13" t="s">
        <v>221</v>
      </c>
      <c r="S377" s="13" t="s">
        <v>221</v>
      </c>
      <c r="T377" s="13" t="s">
        <v>378</v>
      </c>
    </row>
    <row r="378" spans="1:20" ht="13" x14ac:dyDescent="0.6">
      <c r="A378" s="30">
        <v>379</v>
      </c>
      <c r="B378" s="90" t="s">
        <v>143</v>
      </c>
      <c r="C378" s="13" t="s">
        <v>801</v>
      </c>
      <c r="D378" s="48">
        <v>1052</v>
      </c>
      <c r="E378" s="7">
        <v>10</v>
      </c>
      <c r="F378" s="48">
        <v>46</v>
      </c>
      <c r="G378" s="7">
        <v>139</v>
      </c>
      <c r="H378" s="48">
        <v>192</v>
      </c>
      <c r="I378" s="7">
        <v>60</v>
      </c>
      <c r="J378" s="48">
        <v>23024</v>
      </c>
      <c r="K378" s="7">
        <v>19431</v>
      </c>
      <c r="L378" s="48">
        <f t="shared" si="2"/>
        <v>1499</v>
      </c>
      <c r="M378" s="31">
        <f t="shared" si="0"/>
        <v>7.7144768668622299E-2</v>
      </c>
      <c r="N378" s="59">
        <v>43619</v>
      </c>
      <c r="O378" s="13" t="s">
        <v>170</v>
      </c>
      <c r="P378" s="110" t="s">
        <v>41</v>
      </c>
      <c r="Q378" s="55"/>
      <c r="R378" s="13" t="s">
        <v>210</v>
      </c>
      <c r="S378" s="13" t="s">
        <v>221</v>
      </c>
      <c r="T378" s="13" t="s">
        <v>378</v>
      </c>
    </row>
    <row r="379" spans="1:20" ht="13" x14ac:dyDescent="0.6">
      <c r="A379" s="30">
        <v>380</v>
      </c>
      <c r="B379" s="90" t="s">
        <v>791</v>
      </c>
      <c r="C379" s="13" t="s">
        <v>802</v>
      </c>
      <c r="D379" s="48">
        <v>48</v>
      </c>
      <c r="E379" s="7">
        <v>0</v>
      </c>
      <c r="F379" s="48">
        <v>1</v>
      </c>
      <c r="G379" s="7">
        <v>2</v>
      </c>
      <c r="H379" s="48">
        <v>4</v>
      </c>
      <c r="I379" s="7">
        <v>0</v>
      </c>
      <c r="J379" s="48">
        <v>708</v>
      </c>
      <c r="K379" s="7">
        <v>565</v>
      </c>
      <c r="L379" s="48">
        <f t="shared" si="2"/>
        <v>55</v>
      </c>
      <c r="M379" s="31">
        <f t="shared" si="0"/>
        <v>9.7345132743362831E-2</v>
      </c>
      <c r="N379" s="59">
        <v>43772</v>
      </c>
      <c r="O379" s="13" t="s">
        <v>170</v>
      </c>
      <c r="P379" s="74" t="s">
        <v>71</v>
      </c>
      <c r="Q379" s="55"/>
      <c r="R379" s="13" t="s">
        <v>221</v>
      </c>
      <c r="S379" s="13" t="s">
        <v>210</v>
      </c>
      <c r="T379" s="13" t="s">
        <v>378</v>
      </c>
    </row>
    <row r="380" spans="1:20" ht="13" x14ac:dyDescent="0.6">
      <c r="A380" s="30">
        <v>381</v>
      </c>
      <c r="B380" s="104">
        <v>43468</v>
      </c>
      <c r="C380" s="13" t="s">
        <v>803</v>
      </c>
      <c r="D380" s="48">
        <v>67</v>
      </c>
      <c r="E380" s="7">
        <v>1</v>
      </c>
      <c r="F380" s="48">
        <v>1</v>
      </c>
      <c r="G380" s="7">
        <v>1</v>
      </c>
      <c r="H380" s="48">
        <v>5</v>
      </c>
      <c r="I380" s="7">
        <v>0</v>
      </c>
      <c r="J380" s="48">
        <v>776</v>
      </c>
      <c r="K380" s="7">
        <v>577</v>
      </c>
      <c r="L380" s="48">
        <f t="shared" si="2"/>
        <v>75</v>
      </c>
      <c r="M380" s="31">
        <f t="shared" si="0"/>
        <v>0.12998266897746968</v>
      </c>
      <c r="N380" s="106">
        <v>43772</v>
      </c>
      <c r="O380" s="13" t="s">
        <v>170</v>
      </c>
      <c r="P380" s="74" t="s">
        <v>71</v>
      </c>
      <c r="Q380" s="55"/>
      <c r="R380" s="13" t="s">
        <v>210</v>
      </c>
      <c r="S380" s="13" t="s">
        <v>221</v>
      </c>
      <c r="T380" s="13" t="s">
        <v>378</v>
      </c>
    </row>
    <row r="381" spans="1:20" ht="13" x14ac:dyDescent="0.6">
      <c r="A381" s="30">
        <v>382</v>
      </c>
      <c r="B381" s="104">
        <v>43499</v>
      </c>
      <c r="C381" s="13" t="s">
        <v>804</v>
      </c>
      <c r="D381" s="48">
        <v>882</v>
      </c>
      <c r="E381" s="7">
        <v>12</v>
      </c>
      <c r="F381" s="48">
        <v>30</v>
      </c>
      <c r="G381" s="7">
        <v>407</v>
      </c>
      <c r="H381" s="48">
        <v>138</v>
      </c>
      <c r="I381" s="7">
        <v>52</v>
      </c>
      <c r="J381" s="48">
        <v>25197</v>
      </c>
      <c r="K381" s="7">
        <v>20892</v>
      </c>
      <c r="L381" s="48">
        <f t="shared" si="2"/>
        <v>1521</v>
      </c>
      <c r="M381" s="31">
        <f t="shared" si="0"/>
        <v>7.2802986789201607E-2</v>
      </c>
      <c r="N381" s="106">
        <v>43772</v>
      </c>
      <c r="O381" s="13" t="s">
        <v>170</v>
      </c>
      <c r="P381" s="74" t="s">
        <v>71</v>
      </c>
      <c r="Q381" s="55"/>
      <c r="R381" s="13" t="s">
        <v>221</v>
      </c>
      <c r="S381" s="13" t="s">
        <v>221</v>
      </c>
      <c r="T381" s="13" t="s">
        <v>290</v>
      </c>
    </row>
    <row r="382" spans="1:20" ht="13" x14ac:dyDescent="0.6">
      <c r="A382" s="30">
        <v>383</v>
      </c>
      <c r="B382" s="104">
        <v>43527</v>
      </c>
      <c r="C382" s="13" t="s">
        <v>805</v>
      </c>
      <c r="D382" s="48">
        <v>121</v>
      </c>
      <c r="E382" s="7">
        <v>1</v>
      </c>
      <c r="F382" s="48">
        <v>1</v>
      </c>
      <c r="G382" s="7">
        <v>15</v>
      </c>
      <c r="H382" s="48">
        <v>18</v>
      </c>
      <c r="I382" s="7">
        <v>1</v>
      </c>
      <c r="J382" s="48">
        <v>1596</v>
      </c>
      <c r="K382" s="7">
        <v>1331</v>
      </c>
      <c r="L382" s="48">
        <f t="shared" si="2"/>
        <v>157</v>
      </c>
      <c r="M382" s="31">
        <f t="shared" si="0"/>
        <v>0.1179564237415477</v>
      </c>
      <c r="N382" s="106">
        <v>43772</v>
      </c>
      <c r="O382" s="13" t="s">
        <v>170</v>
      </c>
      <c r="P382" s="74" t="s">
        <v>71</v>
      </c>
      <c r="Q382" s="88" t="s">
        <v>499</v>
      </c>
      <c r="R382" s="13" t="s">
        <v>221</v>
      </c>
      <c r="S382" s="13" t="s">
        <v>210</v>
      </c>
      <c r="T382" s="13" t="s">
        <v>290</v>
      </c>
    </row>
    <row r="383" spans="1:20" ht="13" x14ac:dyDescent="0.6">
      <c r="A383" s="30">
        <v>384</v>
      </c>
      <c r="B383" s="104">
        <v>43558</v>
      </c>
      <c r="C383" s="13" t="s">
        <v>806</v>
      </c>
      <c r="D383" s="48">
        <v>88</v>
      </c>
      <c r="E383" s="7">
        <v>1</v>
      </c>
      <c r="F383" s="48">
        <v>0</v>
      </c>
      <c r="G383" s="7">
        <v>4</v>
      </c>
      <c r="H383" s="48">
        <v>7</v>
      </c>
      <c r="I383" s="7">
        <v>0</v>
      </c>
      <c r="J383" s="48">
        <v>941</v>
      </c>
      <c r="K383" s="7">
        <v>756</v>
      </c>
      <c r="L383" s="48">
        <f t="shared" si="2"/>
        <v>100</v>
      </c>
      <c r="M383" s="31">
        <f t="shared" si="0"/>
        <v>0.13227513227513227</v>
      </c>
      <c r="N383" s="106">
        <v>43772</v>
      </c>
      <c r="O383" s="13" t="s">
        <v>170</v>
      </c>
      <c r="P383" s="74" t="s">
        <v>71</v>
      </c>
      <c r="Q383" s="55"/>
      <c r="R383" s="13" t="s">
        <v>210</v>
      </c>
      <c r="S383" s="13" t="s">
        <v>210</v>
      </c>
      <c r="T383" s="13" t="s">
        <v>282</v>
      </c>
    </row>
    <row r="384" spans="1:20" ht="13" x14ac:dyDescent="0.6">
      <c r="A384" s="30">
        <v>385</v>
      </c>
      <c r="B384" s="104">
        <v>43588</v>
      </c>
      <c r="C384" s="13" t="s">
        <v>807</v>
      </c>
      <c r="D384" s="48">
        <v>146</v>
      </c>
      <c r="E384" s="7">
        <v>2</v>
      </c>
      <c r="F384" s="48">
        <v>2</v>
      </c>
      <c r="G384" s="7">
        <v>12</v>
      </c>
      <c r="H384" s="48">
        <v>7</v>
      </c>
      <c r="I384" s="7">
        <v>2</v>
      </c>
      <c r="J384" s="48">
        <v>1342</v>
      </c>
      <c r="K384" s="7">
        <v>1100</v>
      </c>
      <c r="L384" s="48">
        <f t="shared" si="2"/>
        <v>171</v>
      </c>
      <c r="M384" s="31">
        <f t="shared" si="0"/>
        <v>0.15545454545454546</v>
      </c>
      <c r="N384" s="28" t="s">
        <v>146</v>
      </c>
      <c r="O384" s="13" t="s">
        <v>170</v>
      </c>
      <c r="P384" s="74" t="s">
        <v>71</v>
      </c>
      <c r="Q384" s="55"/>
      <c r="R384" s="13" t="s">
        <v>210</v>
      </c>
      <c r="S384" s="13" t="s">
        <v>221</v>
      </c>
      <c r="T384" s="13" t="s">
        <v>378</v>
      </c>
    </row>
    <row r="385" spans="1:20" ht="13" x14ac:dyDescent="0.6">
      <c r="A385" s="30">
        <v>386</v>
      </c>
      <c r="B385" s="104">
        <v>43619</v>
      </c>
      <c r="C385" s="13" t="s">
        <v>808</v>
      </c>
      <c r="D385" s="48">
        <v>70</v>
      </c>
      <c r="E385" s="7">
        <v>0</v>
      </c>
      <c r="F385" s="48">
        <v>2</v>
      </c>
      <c r="G385" s="7">
        <v>17</v>
      </c>
      <c r="H385" s="48">
        <v>29</v>
      </c>
      <c r="I385" s="7">
        <v>3</v>
      </c>
      <c r="J385" s="48">
        <v>1796</v>
      </c>
      <c r="K385" s="7">
        <v>1554</v>
      </c>
      <c r="L385" s="48">
        <f t="shared" si="2"/>
        <v>121</v>
      </c>
      <c r="M385" s="31">
        <f t="shared" si="0"/>
        <v>7.7863577863577865E-2</v>
      </c>
      <c r="N385" s="28" t="s">
        <v>146</v>
      </c>
      <c r="O385" s="13" t="s">
        <v>170</v>
      </c>
      <c r="P385" s="74" t="s">
        <v>71</v>
      </c>
      <c r="Q385" s="55"/>
      <c r="R385" s="13" t="s">
        <v>221</v>
      </c>
      <c r="S385" s="13" t="s">
        <v>210</v>
      </c>
      <c r="T385" s="13" t="s">
        <v>211</v>
      </c>
    </row>
    <row r="386" spans="1:20" ht="13" x14ac:dyDescent="0.6">
      <c r="A386" s="30">
        <v>387</v>
      </c>
      <c r="B386" s="104">
        <v>43649</v>
      </c>
      <c r="C386" s="13" t="s">
        <v>809</v>
      </c>
      <c r="D386" s="48">
        <v>191</v>
      </c>
      <c r="E386" s="7">
        <v>3</v>
      </c>
      <c r="F386" s="48">
        <v>59</v>
      </c>
      <c r="G386" s="7">
        <v>29</v>
      </c>
      <c r="H386" s="48">
        <v>10</v>
      </c>
      <c r="I386" s="7">
        <v>2</v>
      </c>
      <c r="J386" s="48">
        <v>1366</v>
      </c>
      <c r="K386" s="7">
        <v>1013</v>
      </c>
      <c r="L386" s="48">
        <f t="shared" si="2"/>
        <v>294</v>
      </c>
      <c r="M386" s="31">
        <f t="shared" si="0"/>
        <v>0.29022704837117475</v>
      </c>
      <c r="N386" s="28" t="s">
        <v>810</v>
      </c>
      <c r="O386" s="13" t="s">
        <v>170</v>
      </c>
      <c r="P386" s="74" t="s">
        <v>71</v>
      </c>
      <c r="Q386" s="115"/>
      <c r="R386" s="13" t="s">
        <v>221</v>
      </c>
      <c r="S386" s="13" t="s">
        <v>221</v>
      </c>
      <c r="T386" s="13" t="s">
        <v>290</v>
      </c>
    </row>
    <row r="387" spans="1:20" ht="13" x14ac:dyDescent="0.6">
      <c r="A387" s="30">
        <v>388</v>
      </c>
      <c r="B387" s="104">
        <v>43680</v>
      </c>
      <c r="C387" s="13" t="s">
        <v>811</v>
      </c>
      <c r="D387" s="48">
        <v>63</v>
      </c>
      <c r="E387" s="7">
        <v>0</v>
      </c>
      <c r="F387" s="48">
        <v>0</v>
      </c>
      <c r="G387" s="7">
        <v>16</v>
      </c>
      <c r="H387" s="48">
        <v>41</v>
      </c>
      <c r="I387" s="7">
        <v>4</v>
      </c>
      <c r="J387" s="48">
        <v>1303</v>
      </c>
      <c r="K387" s="7">
        <v>1121</v>
      </c>
      <c r="L387" s="48">
        <f t="shared" si="2"/>
        <v>124</v>
      </c>
      <c r="M387" s="31">
        <f t="shared" si="0"/>
        <v>0.11061552185548618</v>
      </c>
      <c r="N387" s="28" t="s">
        <v>812</v>
      </c>
      <c r="O387" s="13" t="s">
        <v>170</v>
      </c>
      <c r="P387" s="74" t="s">
        <v>71</v>
      </c>
      <c r="Q387" s="55"/>
      <c r="R387" s="13" t="s">
        <v>221</v>
      </c>
      <c r="S387" s="13" t="s">
        <v>210</v>
      </c>
      <c r="T387" s="13" t="s">
        <v>290</v>
      </c>
    </row>
    <row r="388" spans="1:20" ht="13" x14ac:dyDescent="0.6">
      <c r="A388" s="30">
        <v>389</v>
      </c>
      <c r="B388" s="104">
        <v>43711</v>
      </c>
      <c r="C388" s="13" t="s">
        <v>813</v>
      </c>
      <c r="D388" s="48">
        <v>463</v>
      </c>
      <c r="E388" s="7">
        <v>0</v>
      </c>
      <c r="F388" s="48">
        <v>4</v>
      </c>
      <c r="G388" s="7">
        <v>61</v>
      </c>
      <c r="H388" s="48">
        <v>101</v>
      </c>
      <c r="I388" s="7">
        <v>18</v>
      </c>
      <c r="J388" s="48">
        <v>7720</v>
      </c>
      <c r="K388" s="7">
        <v>7156</v>
      </c>
      <c r="L388" s="48">
        <f t="shared" si="2"/>
        <v>647</v>
      </c>
      <c r="M388" s="31">
        <f t="shared" si="0"/>
        <v>9.041363890441588E-2</v>
      </c>
      <c r="N388" s="28" t="s">
        <v>812</v>
      </c>
      <c r="O388" s="13" t="s">
        <v>170</v>
      </c>
      <c r="P388" s="74" t="s">
        <v>71</v>
      </c>
      <c r="Q388" s="55"/>
      <c r="R388" s="13" t="s">
        <v>221</v>
      </c>
      <c r="S388" s="13" t="s">
        <v>221</v>
      </c>
      <c r="T388" s="13" t="s">
        <v>378</v>
      </c>
    </row>
    <row r="389" spans="1:20" ht="13" x14ac:dyDescent="0.6">
      <c r="A389" s="30">
        <v>390</v>
      </c>
      <c r="B389" s="90">
        <v>43741</v>
      </c>
      <c r="C389" s="107" t="s">
        <v>814</v>
      </c>
      <c r="D389" s="48">
        <v>115</v>
      </c>
      <c r="E389" s="7">
        <v>0</v>
      </c>
      <c r="F389" s="48">
        <v>2</v>
      </c>
      <c r="G389" s="7">
        <v>12</v>
      </c>
      <c r="H389" s="48">
        <v>37</v>
      </c>
      <c r="I389" s="7">
        <v>6</v>
      </c>
      <c r="J389" s="48">
        <v>2147</v>
      </c>
      <c r="K389" s="7">
        <v>1735</v>
      </c>
      <c r="L389" s="48">
        <f t="shared" si="2"/>
        <v>172</v>
      </c>
      <c r="M389" s="31">
        <f t="shared" si="0"/>
        <v>9.9135446685878967E-2</v>
      </c>
      <c r="N389" s="28" t="s">
        <v>812</v>
      </c>
      <c r="O389" s="13" t="s">
        <v>170</v>
      </c>
      <c r="P389" s="74" t="s">
        <v>71</v>
      </c>
      <c r="Q389" s="88" t="s">
        <v>499</v>
      </c>
      <c r="R389" s="13" t="s">
        <v>221</v>
      </c>
      <c r="S389" s="13" t="s">
        <v>210</v>
      </c>
      <c r="T389" s="64" t="s">
        <v>290</v>
      </c>
    </row>
    <row r="390" spans="1:20" ht="13" x14ac:dyDescent="0.6">
      <c r="A390" s="30">
        <v>391</v>
      </c>
      <c r="B390" s="90">
        <v>43772</v>
      </c>
      <c r="C390" s="51" t="s">
        <v>815</v>
      </c>
      <c r="D390" s="48">
        <v>771</v>
      </c>
      <c r="E390" s="7">
        <v>0</v>
      </c>
      <c r="F390" s="48">
        <v>3</v>
      </c>
      <c r="G390" s="7">
        <v>96</v>
      </c>
      <c r="H390" s="48">
        <v>142</v>
      </c>
      <c r="I390" s="7">
        <v>32</v>
      </c>
      <c r="J390" s="48">
        <v>11719</v>
      </c>
      <c r="K390" s="7">
        <v>10245</v>
      </c>
      <c r="L390" s="48">
        <f t="shared" si="2"/>
        <v>1044</v>
      </c>
      <c r="M390" s="31">
        <f t="shared" si="0"/>
        <v>0.10190336749633967</v>
      </c>
      <c r="N390" s="28" t="s">
        <v>816</v>
      </c>
      <c r="O390" s="13" t="s">
        <v>170</v>
      </c>
      <c r="P390" s="74" t="s">
        <v>71</v>
      </c>
      <c r="Q390" s="55"/>
      <c r="R390" s="13" t="s">
        <v>210</v>
      </c>
      <c r="S390" s="13" t="s">
        <v>221</v>
      </c>
      <c r="T390" s="13" t="s">
        <v>378</v>
      </c>
    </row>
    <row r="391" spans="1:20" ht="13" x14ac:dyDescent="0.6">
      <c r="A391" s="30">
        <v>392</v>
      </c>
      <c r="B391" s="90">
        <v>43802</v>
      </c>
      <c r="C391" s="51" t="s">
        <v>817</v>
      </c>
      <c r="D391" s="48">
        <v>390</v>
      </c>
      <c r="E391" s="7">
        <v>7</v>
      </c>
      <c r="F391" s="48">
        <v>2</v>
      </c>
      <c r="G391" s="7">
        <v>35</v>
      </c>
      <c r="H391" s="48">
        <v>72</v>
      </c>
      <c r="I391" s="7">
        <v>25</v>
      </c>
      <c r="J391" s="48">
        <v>8403</v>
      </c>
      <c r="K391" s="7">
        <v>6890</v>
      </c>
      <c r="L391" s="48">
        <f t="shared" si="2"/>
        <v>531</v>
      </c>
      <c r="M391" s="31">
        <f t="shared" si="0"/>
        <v>7.7068214804063867E-2</v>
      </c>
      <c r="N391" s="28" t="s">
        <v>818</v>
      </c>
      <c r="O391" s="13" t="s">
        <v>170</v>
      </c>
      <c r="P391" s="74" t="s">
        <v>71</v>
      </c>
      <c r="Q391" s="124"/>
      <c r="R391" s="13" t="s">
        <v>210</v>
      </c>
      <c r="S391" s="13" t="s">
        <v>221</v>
      </c>
      <c r="T391" s="13" t="s">
        <v>378</v>
      </c>
    </row>
    <row r="392" spans="1:20" ht="13" x14ac:dyDescent="0.6">
      <c r="A392" s="30">
        <v>393</v>
      </c>
      <c r="B392" s="90" t="s">
        <v>146</v>
      </c>
      <c r="C392" s="51" t="s">
        <v>819</v>
      </c>
      <c r="D392" s="48">
        <v>152</v>
      </c>
      <c r="E392" s="7">
        <v>1</v>
      </c>
      <c r="F392" s="48">
        <v>1</v>
      </c>
      <c r="G392" s="7">
        <v>12</v>
      </c>
      <c r="H392" s="48">
        <v>42</v>
      </c>
      <c r="I392" s="7">
        <v>4</v>
      </c>
      <c r="J392" s="48">
        <v>2583</v>
      </c>
      <c r="K392" s="7">
        <v>1941</v>
      </c>
      <c r="L392" s="48">
        <f t="shared" si="2"/>
        <v>212</v>
      </c>
      <c r="M392" s="31">
        <f t="shared" si="0"/>
        <v>0.10922205048943844</v>
      </c>
      <c r="N392" s="28" t="s">
        <v>148</v>
      </c>
      <c r="O392" s="13" t="s">
        <v>170</v>
      </c>
      <c r="P392" s="74" t="s">
        <v>71</v>
      </c>
      <c r="Q392" s="55"/>
      <c r="R392" s="13" t="s">
        <v>221</v>
      </c>
      <c r="S392" s="13" t="s">
        <v>221</v>
      </c>
      <c r="T392" s="13" t="s">
        <v>378</v>
      </c>
    </row>
    <row r="393" spans="1:20" ht="13" x14ac:dyDescent="0.6">
      <c r="A393" s="30">
        <v>394</v>
      </c>
      <c r="B393" s="71" t="s">
        <v>810</v>
      </c>
      <c r="C393" s="51" t="s">
        <v>820</v>
      </c>
      <c r="D393" s="48">
        <v>63</v>
      </c>
      <c r="E393" s="7">
        <v>1</v>
      </c>
      <c r="F393" s="48">
        <v>0</v>
      </c>
      <c r="G393" s="7">
        <v>4</v>
      </c>
      <c r="H393" s="48">
        <v>7</v>
      </c>
      <c r="I393" s="7">
        <v>1</v>
      </c>
      <c r="J393" s="48">
        <v>1228</v>
      </c>
      <c r="K393" s="7">
        <v>1018</v>
      </c>
      <c r="L393" s="48">
        <f t="shared" si="2"/>
        <v>76</v>
      </c>
      <c r="M393" s="31">
        <f t="shared" si="0"/>
        <v>7.4656188605108059E-2</v>
      </c>
      <c r="N393" s="28" t="s">
        <v>821</v>
      </c>
      <c r="O393" s="13" t="s">
        <v>170</v>
      </c>
      <c r="P393" s="74" t="s">
        <v>71</v>
      </c>
      <c r="Q393" s="55"/>
      <c r="R393" s="13" t="s">
        <v>221</v>
      </c>
      <c r="S393" s="13" t="s">
        <v>221</v>
      </c>
      <c r="T393" s="13" t="s">
        <v>378</v>
      </c>
    </row>
    <row r="394" spans="1:20" ht="13" x14ac:dyDescent="0.6">
      <c r="A394" s="30">
        <v>395</v>
      </c>
      <c r="B394" s="71" t="s">
        <v>822</v>
      </c>
      <c r="C394" s="51" t="s">
        <v>823</v>
      </c>
      <c r="D394" s="48">
        <v>2483</v>
      </c>
      <c r="E394" s="7">
        <v>11</v>
      </c>
      <c r="F394" s="48">
        <v>54</v>
      </c>
      <c r="G394" s="7">
        <v>421</v>
      </c>
      <c r="H394" s="48">
        <v>415</v>
      </c>
      <c r="I394" s="7">
        <v>117</v>
      </c>
      <c r="J394" s="48">
        <v>37035</v>
      </c>
      <c r="K394" s="7">
        <v>31536</v>
      </c>
      <c r="L394" s="48">
        <f t="shared" si="2"/>
        <v>3501</v>
      </c>
      <c r="M394" s="31">
        <f t="shared" si="0"/>
        <v>0.11101598173515982</v>
      </c>
      <c r="N394" s="28" t="s">
        <v>150</v>
      </c>
      <c r="O394" s="13" t="s">
        <v>170</v>
      </c>
      <c r="P394" s="74" t="s">
        <v>71</v>
      </c>
      <c r="Q394" s="55"/>
      <c r="R394" s="13" t="s">
        <v>221</v>
      </c>
      <c r="S394" s="13" t="s">
        <v>221</v>
      </c>
      <c r="T394" s="64" t="s">
        <v>290</v>
      </c>
    </row>
    <row r="395" spans="1:20" ht="13" x14ac:dyDescent="0.6">
      <c r="A395" s="30">
        <v>396</v>
      </c>
      <c r="B395" s="71" t="s">
        <v>824</v>
      </c>
      <c r="C395" s="51" t="s">
        <v>825</v>
      </c>
      <c r="D395" s="48">
        <v>129</v>
      </c>
      <c r="E395" s="7">
        <v>1</v>
      </c>
      <c r="F395" s="48">
        <v>0</v>
      </c>
      <c r="G395" s="7">
        <v>7</v>
      </c>
      <c r="H395" s="48">
        <v>2</v>
      </c>
      <c r="I395" s="7">
        <v>0</v>
      </c>
      <c r="J395" s="48">
        <v>1663</v>
      </c>
      <c r="K395" s="7">
        <v>921</v>
      </c>
      <c r="L395" s="48">
        <f t="shared" si="2"/>
        <v>139</v>
      </c>
      <c r="M395" s="31">
        <f t="shared" si="0"/>
        <v>0.15092290988056462</v>
      </c>
      <c r="N395" s="28" t="s">
        <v>150</v>
      </c>
      <c r="O395" s="13" t="s">
        <v>170</v>
      </c>
      <c r="P395" s="74" t="s">
        <v>71</v>
      </c>
      <c r="Q395" s="55"/>
      <c r="R395" s="13" t="s">
        <v>221</v>
      </c>
      <c r="S395" s="13" t="s">
        <v>221</v>
      </c>
      <c r="T395" s="13" t="s">
        <v>378</v>
      </c>
    </row>
    <row r="396" spans="1:20" ht="13" x14ac:dyDescent="0.6">
      <c r="A396" s="30">
        <v>397</v>
      </c>
      <c r="B396" s="71" t="s">
        <v>812</v>
      </c>
      <c r="C396" s="51" t="s">
        <v>826</v>
      </c>
      <c r="D396" s="48">
        <v>126</v>
      </c>
      <c r="E396" s="7">
        <v>0</v>
      </c>
      <c r="F396" s="48">
        <v>0</v>
      </c>
      <c r="G396" s="7">
        <v>13</v>
      </c>
      <c r="H396" s="48">
        <v>37</v>
      </c>
      <c r="I396" s="7">
        <v>8</v>
      </c>
      <c r="J396" s="48">
        <v>3227</v>
      </c>
      <c r="K396" s="7">
        <v>2772</v>
      </c>
      <c r="L396" s="48">
        <f t="shared" si="2"/>
        <v>184</v>
      </c>
      <c r="M396" s="31">
        <f t="shared" si="0"/>
        <v>6.6378066378066383E-2</v>
      </c>
      <c r="N396" s="28" t="s">
        <v>150</v>
      </c>
      <c r="O396" s="13" t="s">
        <v>170</v>
      </c>
      <c r="P396" s="74" t="s">
        <v>71</v>
      </c>
      <c r="Q396" s="55"/>
      <c r="R396" s="13" t="s">
        <v>210</v>
      </c>
      <c r="S396" s="13" t="s">
        <v>210</v>
      </c>
      <c r="T396" s="13" t="s">
        <v>378</v>
      </c>
    </row>
    <row r="397" spans="1:20" ht="13" x14ac:dyDescent="0.6">
      <c r="A397" s="30">
        <v>398</v>
      </c>
      <c r="B397" s="71" t="s">
        <v>816</v>
      </c>
      <c r="C397" s="107" t="s">
        <v>827</v>
      </c>
      <c r="D397" s="48">
        <v>585</v>
      </c>
      <c r="E397" s="7">
        <v>4</v>
      </c>
      <c r="F397" s="48">
        <v>2</v>
      </c>
      <c r="G397" s="7">
        <v>38</v>
      </c>
      <c r="H397" s="48">
        <v>84</v>
      </c>
      <c r="I397" s="7">
        <v>27</v>
      </c>
      <c r="J397" s="48">
        <v>7658</v>
      </c>
      <c r="K397" s="7">
        <v>6493</v>
      </c>
      <c r="L397" s="48">
        <f t="shared" si="2"/>
        <v>740</v>
      </c>
      <c r="M397" s="31">
        <f t="shared" si="0"/>
        <v>0.11396888957338673</v>
      </c>
      <c r="N397" s="28" t="s">
        <v>150</v>
      </c>
      <c r="O397" s="13" t="s">
        <v>170</v>
      </c>
      <c r="P397" s="74" t="s">
        <v>71</v>
      </c>
      <c r="Q397" s="55"/>
      <c r="R397" s="13" t="s">
        <v>210</v>
      </c>
      <c r="S397" s="13" t="s">
        <v>221</v>
      </c>
      <c r="T397" s="13" t="s">
        <v>378</v>
      </c>
    </row>
    <row r="398" spans="1:20" ht="13" x14ac:dyDescent="0.6">
      <c r="A398" s="30">
        <v>399</v>
      </c>
      <c r="B398" s="71" t="s">
        <v>818</v>
      </c>
      <c r="C398" s="107" t="s">
        <v>828</v>
      </c>
      <c r="D398" s="48">
        <v>221</v>
      </c>
      <c r="E398" s="7">
        <v>2</v>
      </c>
      <c r="F398" s="48">
        <v>3</v>
      </c>
      <c r="G398" s="7">
        <v>6</v>
      </c>
      <c r="H398" s="48">
        <v>17</v>
      </c>
      <c r="I398" s="7">
        <v>3</v>
      </c>
      <c r="J398" s="48">
        <v>2069</v>
      </c>
      <c r="K398" s="7">
        <v>1597</v>
      </c>
      <c r="L398" s="48">
        <f t="shared" si="2"/>
        <v>252</v>
      </c>
      <c r="M398" s="31">
        <f t="shared" si="0"/>
        <v>0.15779586725109582</v>
      </c>
      <c r="N398" s="28" t="s">
        <v>150</v>
      </c>
      <c r="O398" s="13" t="s">
        <v>170</v>
      </c>
      <c r="P398" s="74" t="s">
        <v>71</v>
      </c>
      <c r="Q398" s="55"/>
      <c r="R398" s="13" t="s">
        <v>210</v>
      </c>
      <c r="S398" s="13" t="s">
        <v>221</v>
      </c>
      <c r="T398" s="13" t="s">
        <v>378</v>
      </c>
    </row>
    <row r="399" spans="1:20" ht="13" x14ac:dyDescent="0.6">
      <c r="A399" s="30">
        <v>400</v>
      </c>
      <c r="B399" s="71" t="s">
        <v>148</v>
      </c>
      <c r="C399" s="51" t="s">
        <v>829</v>
      </c>
      <c r="D399" s="48">
        <v>69</v>
      </c>
      <c r="E399" s="7">
        <v>1</v>
      </c>
      <c r="F399" s="48">
        <v>0</v>
      </c>
      <c r="G399" s="7">
        <v>1</v>
      </c>
      <c r="H399" s="48">
        <v>3</v>
      </c>
      <c r="I399" s="7">
        <v>0</v>
      </c>
      <c r="J399" s="48">
        <v>921</v>
      </c>
      <c r="K399" s="7">
        <v>674</v>
      </c>
      <c r="L399" s="48">
        <f t="shared" si="2"/>
        <v>74</v>
      </c>
      <c r="M399" s="31">
        <f t="shared" si="0"/>
        <v>0.10979228486646884</v>
      </c>
      <c r="N399" s="28" t="s">
        <v>150</v>
      </c>
      <c r="O399" s="13" t="s">
        <v>170</v>
      </c>
      <c r="P399" s="74" t="s">
        <v>71</v>
      </c>
      <c r="Q399" s="55"/>
      <c r="R399" s="13" t="s">
        <v>221</v>
      </c>
      <c r="S399" s="13" t="s">
        <v>221</v>
      </c>
      <c r="T399" s="13" t="s">
        <v>282</v>
      </c>
    </row>
    <row r="400" spans="1:20" ht="13" x14ac:dyDescent="0.6">
      <c r="A400" s="30">
        <v>401</v>
      </c>
      <c r="B400" s="71" t="s">
        <v>821</v>
      </c>
      <c r="C400" s="107" t="s">
        <v>830</v>
      </c>
      <c r="D400" s="48">
        <v>118</v>
      </c>
      <c r="E400" s="7">
        <v>0</v>
      </c>
      <c r="F400" s="48">
        <v>0</v>
      </c>
      <c r="G400" s="7">
        <v>3</v>
      </c>
      <c r="H400" s="48">
        <v>9</v>
      </c>
      <c r="I400" s="7">
        <v>0</v>
      </c>
      <c r="J400" s="48">
        <v>1050</v>
      </c>
      <c r="K400" s="7">
        <v>807</v>
      </c>
      <c r="L400" s="48">
        <f t="shared" si="2"/>
        <v>130</v>
      </c>
      <c r="M400" s="31">
        <f t="shared" si="0"/>
        <v>0.16109045848822801</v>
      </c>
      <c r="N400" s="106">
        <v>43469</v>
      </c>
      <c r="O400" s="13" t="s">
        <v>170</v>
      </c>
      <c r="P400" s="74" t="s">
        <v>71</v>
      </c>
      <c r="Q400" s="55"/>
      <c r="R400" s="13" t="s">
        <v>210</v>
      </c>
      <c r="S400" s="13" t="s">
        <v>221</v>
      </c>
      <c r="T400" s="13" t="s">
        <v>378</v>
      </c>
    </row>
    <row r="401" spans="1:20" ht="13" x14ac:dyDescent="0.6">
      <c r="A401" s="30">
        <v>402</v>
      </c>
      <c r="B401" s="71" t="s">
        <v>831</v>
      </c>
      <c r="C401" s="13" t="s">
        <v>832</v>
      </c>
      <c r="D401" s="48">
        <v>137</v>
      </c>
      <c r="E401" s="7">
        <v>0</v>
      </c>
      <c r="F401" s="48">
        <v>0</v>
      </c>
      <c r="G401" s="7">
        <v>17</v>
      </c>
      <c r="H401" s="48">
        <v>33</v>
      </c>
      <c r="I401" s="7">
        <v>3</v>
      </c>
      <c r="J401" s="48">
        <v>3826</v>
      </c>
      <c r="K401" s="125">
        <v>3289</v>
      </c>
      <c r="L401" s="48">
        <f t="shared" si="2"/>
        <v>190</v>
      </c>
      <c r="M401" s="31">
        <f t="shared" si="0"/>
        <v>5.7768318637883856E-2</v>
      </c>
      <c r="N401" s="106">
        <v>43469</v>
      </c>
      <c r="O401" s="13" t="s">
        <v>170</v>
      </c>
      <c r="P401" s="74" t="s">
        <v>71</v>
      </c>
      <c r="Q401" s="55"/>
      <c r="R401" s="13" t="s">
        <v>221</v>
      </c>
      <c r="S401" s="13" t="s">
        <v>221</v>
      </c>
      <c r="T401" s="13" t="s">
        <v>290</v>
      </c>
    </row>
    <row r="402" spans="1:20" ht="13" x14ac:dyDescent="0.6">
      <c r="A402" s="30">
        <v>403</v>
      </c>
      <c r="B402" s="71" t="s">
        <v>833</v>
      </c>
      <c r="C402" s="13" t="s">
        <v>834</v>
      </c>
      <c r="D402" s="48">
        <v>122</v>
      </c>
      <c r="E402" s="7">
        <v>1</v>
      </c>
      <c r="F402" s="48">
        <v>0</v>
      </c>
      <c r="G402" s="7">
        <v>3</v>
      </c>
      <c r="H402" s="48">
        <v>6</v>
      </c>
      <c r="I402" s="7">
        <v>0</v>
      </c>
      <c r="J402" s="48">
        <v>1135</v>
      </c>
      <c r="K402" s="7">
        <v>817</v>
      </c>
      <c r="L402" s="48">
        <f t="shared" si="2"/>
        <v>132</v>
      </c>
      <c r="M402" s="31">
        <f t="shared" si="0"/>
        <v>0.16156670746634028</v>
      </c>
      <c r="N402" s="106">
        <v>43469</v>
      </c>
      <c r="O402" s="13" t="s">
        <v>170</v>
      </c>
      <c r="P402" s="74" t="s">
        <v>71</v>
      </c>
      <c r="Q402" s="55"/>
      <c r="R402" s="13" t="s">
        <v>210</v>
      </c>
      <c r="S402" s="13" t="s">
        <v>221</v>
      </c>
      <c r="T402" s="13" t="s">
        <v>378</v>
      </c>
    </row>
    <row r="403" spans="1:20" ht="13" x14ac:dyDescent="0.6">
      <c r="A403" s="30">
        <v>404</v>
      </c>
      <c r="B403" s="71" t="s">
        <v>835</v>
      </c>
      <c r="C403" s="13" t="s">
        <v>836</v>
      </c>
      <c r="D403" s="48">
        <v>151</v>
      </c>
      <c r="E403" s="7">
        <v>1</v>
      </c>
      <c r="F403" s="48">
        <v>2</v>
      </c>
      <c r="G403" s="7">
        <v>7</v>
      </c>
      <c r="H403" s="48">
        <v>1</v>
      </c>
      <c r="I403" s="7">
        <v>0</v>
      </c>
      <c r="J403" s="48">
        <v>1540</v>
      </c>
      <c r="K403" s="7">
        <v>1168</v>
      </c>
      <c r="L403" s="48">
        <f t="shared" si="2"/>
        <v>162</v>
      </c>
      <c r="M403" s="31">
        <f t="shared" si="0"/>
        <v>0.1386986301369863</v>
      </c>
      <c r="N403" s="106">
        <v>43469</v>
      </c>
      <c r="O403" s="13" t="s">
        <v>170</v>
      </c>
      <c r="P403" s="74" t="s">
        <v>71</v>
      </c>
      <c r="Q403" s="55"/>
      <c r="R403" s="13" t="s">
        <v>221</v>
      </c>
      <c r="S403" s="13" t="s">
        <v>221</v>
      </c>
      <c r="T403" s="13" t="s">
        <v>290</v>
      </c>
    </row>
    <row r="404" spans="1:20" ht="13" x14ac:dyDescent="0.6">
      <c r="A404" s="30">
        <v>405</v>
      </c>
      <c r="B404" s="71" t="s">
        <v>837</v>
      </c>
      <c r="C404" s="13" t="s">
        <v>838</v>
      </c>
      <c r="D404" s="48">
        <v>163</v>
      </c>
      <c r="E404" s="7">
        <v>1</v>
      </c>
      <c r="F404" s="48">
        <v>0</v>
      </c>
      <c r="G404" s="7">
        <v>10</v>
      </c>
      <c r="H404" s="48">
        <v>13</v>
      </c>
      <c r="I404" s="7">
        <v>0</v>
      </c>
      <c r="J404" s="48">
        <v>1324</v>
      </c>
      <c r="K404" s="7">
        <v>972</v>
      </c>
      <c r="L404" s="48">
        <f t="shared" si="2"/>
        <v>187</v>
      </c>
      <c r="M404" s="31">
        <f t="shared" si="0"/>
        <v>0.19238683127572018</v>
      </c>
      <c r="N404" s="106">
        <v>43469</v>
      </c>
      <c r="O404" s="13" t="s">
        <v>170</v>
      </c>
      <c r="P404" s="74" t="s">
        <v>71</v>
      </c>
      <c r="Q404" s="55"/>
      <c r="R404" s="13" t="s">
        <v>210</v>
      </c>
      <c r="S404" s="13" t="s">
        <v>221</v>
      </c>
      <c r="T404" s="13" t="s">
        <v>378</v>
      </c>
    </row>
    <row r="405" spans="1:20" ht="13" x14ac:dyDescent="0.6">
      <c r="A405" s="30">
        <v>406</v>
      </c>
      <c r="B405" s="71" t="s">
        <v>839</v>
      </c>
      <c r="C405" s="13" t="s">
        <v>840</v>
      </c>
      <c r="D405" s="48">
        <v>160</v>
      </c>
      <c r="E405" s="7">
        <v>0</v>
      </c>
      <c r="F405" s="48">
        <v>3</v>
      </c>
      <c r="G405" s="7">
        <v>13</v>
      </c>
      <c r="H405" s="48">
        <v>25</v>
      </c>
      <c r="I405" s="7">
        <v>6</v>
      </c>
      <c r="J405" s="48">
        <v>4714</v>
      </c>
      <c r="K405" s="7">
        <v>4357</v>
      </c>
      <c r="L405" s="48">
        <f t="shared" si="2"/>
        <v>207</v>
      </c>
      <c r="M405" s="31">
        <f t="shared" si="0"/>
        <v>4.7509754418177647E-2</v>
      </c>
      <c r="N405" s="106">
        <v>43528</v>
      </c>
      <c r="O405" s="13" t="s">
        <v>170</v>
      </c>
      <c r="P405" s="74" t="s">
        <v>71</v>
      </c>
      <c r="Q405" s="55"/>
      <c r="R405" s="13" t="s">
        <v>210</v>
      </c>
      <c r="S405" s="13" t="s">
        <v>210</v>
      </c>
      <c r="T405" s="13" t="s">
        <v>282</v>
      </c>
    </row>
    <row r="406" spans="1:20" ht="13" x14ac:dyDescent="0.6">
      <c r="A406" s="79">
        <v>407</v>
      </c>
      <c r="B406" s="113" t="s">
        <v>150</v>
      </c>
      <c r="C406" s="13" t="s">
        <v>841</v>
      </c>
      <c r="D406" s="48">
        <v>82</v>
      </c>
      <c r="E406" s="7">
        <v>0</v>
      </c>
      <c r="F406" s="48">
        <v>0</v>
      </c>
      <c r="G406" s="7">
        <v>1</v>
      </c>
      <c r="H406" s="48">
        <v>3</v>
      </c>
      <c r="I406" s="7">
        <v>0</v>
      </c>
      <c r="J406" s="48">
        <v>1254</v>
      </c>
      <c r="K406" s="7">
        <v>1043</v>
      </c>
      <c r="L406" s="48">
        <f t="shared" si="2"/>
        <v>86</v>
      </c>
      <c r="M406" s="31">
        <f t="shared" si="0"/>
        <v>8.2454458293384464E-2</v>
      </c>
      <c r="N406" s="106">
        <v>43528</v>
      </c>
      <c r="O406" s="13" t="s">
        <v>170</v>
      </c>
      <c r="P406" s="74" t="s">
        <v>71</v>
      </c>
      <c r="Q406" s="55"/>
      <c r="R406" s="13" t="s">
        <v>210</v>
      </c>
      <c r="S406" s="13" t="s">
        <v>221</v>
      </c>
      <c r="T406" s="13" t="s">
        <v>378</v>
      </c>
    </row>
    <row r="407" spans="1:20" ht="13" x14ac:dyDescent="0.6">
      <c r="A407" s="79">
        <v>408</v>
      </c>
      <c r="B407" s="113" t="s">
        <v>150</v>
      </c>
      <c r="C407" s="13" t="s">
        <v>708</v>
      </c>
      <c r="D407" s="48">
        <v>50</v>
      </c>
      <c r="E407" s="7">
        <v>0</v>
      </c>
      <c r="F407" s="48">
        <v>2</v>
      </c>
      <c r="G407" s="7">
        <v>2</v>
      </c>
      <c r="H407" s="48">
        <v>7</v>
      </c>
      <c r="I407" s="7">
        <v>1</v>
      </c>
      <c r="J407" s="48">
        <v>1588</v>
      </c>
      <c r="K407" s="7">
        <v>1311</v>
      </c>
      <c r="L407" s="48">
        <f t="shared" si="2"/>
        <v>62</v>
      </c>
      <c r="M407" s="31">
        <f t="shared" si="0"/>
        <v>4.7292143401983219E-2</v>
      </c>
      <c r="N407" s="106">
        <v>43528</v>
      </c>
      <c r="O407" s="13" t="s">
        <v>170</v>
      </c>
      <c r="P407" s="74" t="s">
        <v>71</v>
      </c>
      <c r="Q407" s="126" t="s">
        <v>842</v>
      </c>
      <c r="R407" s="13" t="s">
        <v>210</v>
      </c>
      <c r="S407" s="13" t="s">
        <v>210</v>
      </c>
      <c r="T407" s="54" t="s">
        <v>211</v>
      </c>
    </row>
    <row r="408" spans="1:20" ht="13" x14ac:dyDescent="0.6">
      <c r="A408" s="30">
        <v>409</v>
      </c>
      <c r="B408" s="113" t="s">
        <v>843</v>
      </c>
      <c r="C408" s="13" t="s">
        <v>844</v>
      </c>
      <c r="D408" s="48">
        <v>88</v>
      </c>
      <c r="E408" s="7">
        <v>0</v>
      </c>
      <c r="F408" s="48">
        <v>5</v>
      </c>
      <c r="G408" s="7">
        <v>10</v>
      </c>
      <c r="H408" s="48">
        <v>15</v>
      </c>
      <c r="I408" s="7">
        <v>2</v>
      </c>
      <c r="J408" s="48">
        <v>1873</v>
      </c>
      <c r="K408" s="7">
        <v>1571</v>
      </c>
      <c r="L408" s="48">
        <f t="shared" si="2"/>
        <v>120</v>
      </c>
      <c r="M408" s="31">
        <f t="shared" si="0"/>
        <v>7.6384468491406746E-2</v>
      </c>
      <c r="N408" s="106">
        <v>43559</v>
      </c>
      <c r="O408" s="13" t="s">
        <v>170</v>
      </c>
      <c r="P408" s="74" t="s">
        <v>71</v>
      </c>
      <c r="Q408" s="126" t="s">
        <v>842</v>
      </c>
      <c r="R408" s="13" t="s">
        <v>221</v>
      </c>
      <c r="S408" s="13" t="s">
        <v>210</v>
      </c>
      <c r="T408" s="54" t="s">
        <v>211</v>
      </c>
    </row>
    <row r="409" spans="1:20" ht="13" x14ac:dyDescent="0.6">
      <c r="A409" s="79">
        <v>410</v>
      </c>
      <c r="B409" s="113" t="s">
        <v>845</v>
      </c>
      <c r="C409" s="13" t="s">
        <v>846</v>
      </c>
      <c r="D409" s="48">
        <v>424</v>
      </c>
      <c r="E409" s="7">
        <v>0</v>
      </c>
      <c r="F409" s="48">
        <v>2</v>
      </c>
      <c r="G409" s="7">
        <v>36</v>
      </c>
      <c r="H409" s="48">
        <v>49</v>
      </c>
      <c r="I409" s="7">
        <v>14</v>
      </c>
      <c r="J409" s="48">
        <v>9004</v>
      </c>
      <c r="K409" s="7">
        <v>7792</v>
      </c>
      <c r="L409" s="48">
        <f t="shared" si="2"/>
        <v>525</v>
      </c>
      <c r="M409" s="31">
        <f t="shared" si="0"/>
        <v>6.7376796714579051E-2</v>
      </c>
      <c r="N409" s="106">
        <v>43681</v>
      </c>
      <c r="O409" s="13" t="s">
        <v>170</v>
      </c>
      <c r="P409" s="74" t="s">
        <v>71</v>
      </c>
      <c r="Q409" s="13"/>
      <c r="R409" s="13" t="s">
        <v>221</v>
      </c>
      <c r="S409" s="13" t="s">
        <v>221</v>
      </c>
      <c r="T409" s="13" t="s">
        <v>378</v>
      </c>
    </row>
    <row r="410" spans="1:20" ht="13" x14ac:dyDescent="0.6">
      <c r="A410" s="30">
        <v>411</v>
      </c>
      <c r="B410" s="113" t="s">
        <v>845</v>
      </c>
      <c r="C410" s="13" t="s">
        <v>714</v>
      </c>
      <c r="D410" s="48">
        <v>82</v>
      </c>
      <c r="E410" s="7">
        <v>2</v>
      </c>
      <c r="F410" s="48">
        <v>0</v>
      </c>
      <c r="G410" s="7">
        <v>8</v>
      </c>
      <c r="H410" s="48">
        <v>13</v>
      </c>
      <c r="I410" s="7">
        <v>1</v>
      </c>
      <c r="J410" s="48">
        <v>1866</v>
      </c>
      <c r="K410" s="7">
        <v>1599</v>
      </c>
      <c r="L410" s="48">
        <f t="shared" si="2"/>
        <v>106</v>
      </c>
      <c r="M410" s="31">
        <f t="shared" si="0"/>
        <v>6.6291432145090687E-2</v>
      </c>
      <c r="N410" s="106">
        <v>43681</v>
      </c>
      <c r="O410" s="13" t="s">
        <v>170</v>
      </c>
      <c r="P410" s="74" t="s">
        <v>71</v>
      </c>
      <c r="Q410" s="127" t="s">
        <v>842</v>
      </c>
      <c r="R410" s="13" t="s">
        <v>221</v>
      </c>
      <c r="S410" s="13" t="s">
        <v>210</v>
      </c>
      <c r="T410" s="54" t="s">
        <v>211</v>
      </c>
    </row>
    <row r="411" spans="1:20" ht="13" x14ac:dyDescent="0.6">
      <c r="A411" s="30">
        <v>412</v>
      </c>
      <c r="B411" s="113" t="s">
        <v>847</v>
      </c>
      <c r="C411" s="13" t="s">
        <v>562</v>
      </c>
      <c r="D411" s="48">
        <v>48</v>
      </c>
      <c r="E411" s="7">
        <v>0</v>
      </c>
      <c r="F411" s="48">
        <v>0</v>
      </c>
      <c r="G411" s="7">
        <v>1</v>
      </c>
      <c r="H411" s="48">
        <v>8</v>
      </c>
      <c r="I411" s="7">
        <v>1</v>
      </c>
      <c r="J411" s="48">
        <v>1101</v>
      </c>
      <c r="K411" s="7">
        <v>866</v>
      </c>
      <c r="L411" s="48">
        <f t="shared" si="2"/>
        <v>58</v>
      </c>
      <c r="M411" s="31">
        <f t="shared" si="0"/>
        <v>6.6974595842956119E-2</v>
      </c>
      <c r="N411" s="106">
        <v>43681</v>
      </c>
      <c r="O411" s="13" t="s">
        <v>170</v>
      </c>
      <c r="P411" s="74" t="s">
        <v>71</v>
      </c>
      <c r="Q411" s="126" t="s">
        <v>842</v>
      </c>
      <c r="R411" s="13" t="s">
        <v>221</v>
      </c>
      <c r="S411" s="13" t="s">
        <v>210</v>
      </c>
      <c r="T411" s="54" t="s">
        <v>211</v>
      </c>
    </row>
    <row r="412" spans="1:20" ht="13" x14ac:dyDescent="0.6">
      <c r="A412" s="30">
        <v>413</v>
      </c>
      <c r="B412" s="113" t="s">
        <v>848</v>
      </c>
      <c r="C412" s="13" t="s">
        <v>849</v>
      </c>
      <c r="D412" s="48">
        <v>216</v>
      </c>
      <c r="E412" s="7">
        <v>0</v>
      </c>
      <c r="F412" s="48">
        <v>0</v>
      </c>
      <c r="G412" s="7">
        <v>7</v>
      </c>
      <c r="H412" s="48">
        <v>24</v>
      </c>
      <c r="I412" s="7">
        <v>5</v>
      </c>
      <c r="J412" s="48">
        <v>3617</v>
      </c>
      <c r="K412" s="7">
        <v>3099</v>
      </c>
      <c r="L412" s="48">
        <f t="shared" si="2"/>
        <v>252</v>
      </c>
      <c r="M412" s="31">
        <f t="shared" si="0"/>
        <v>8.1316553727008717E-2</v>
      </c>
      <c r="N412" s="106">
        <v>43681</v>
      </c>
      <c r="O412" s="13" t="s">
        <v>170</v>
      </c>
      <c r="P412" s="74" t="s">
        <v>71</v>
      </c>
      <c r="Q412" s="126" t="s">
        <v>842</v>
      </c>
      <c r="R412" s="13" t="s">
        <v>221</v>
      </c>
      <c r="S412" s="13" t="s">
        <v>210</v>
      </c>
      <c r="T412" s="54" t="s">
        <v>211</v>
      </c>
    </row>
    <row r="413" spans="1:20" ht="13" x14ac:dyDescent="0.6">
      <c r="A413" s="30">
        <v>414</v>
      </c>
      <c r="B413" s="104">
        <v>43469</v>
      </c>
      <c r="C413" s="13" t="s">
        <v>850</v>
      </c>
      <c r="D413" s="48">
        <v>66</v>
      </c>
      <c r="E413" s="7">
        <v>0</v>
      </c>
      <c r="F413" s="48">
        <v>1</v>
      </c>
      <c r="G413" s="7">
        <v>1</v>
      </c>
      <c r="H413" s="48">
        <v>1</v>
      </c>
      <c r="I413" s="7">
        <v>0</v>
      </c>
      <c r="J413" s="48">
        <v>1079</v>
      </c>
      <c r="K413" s="7">
        <v>898</v>
      </c>
      <c r="L413" s="48">
        <f t="shared" si="2"/>
        <v>69</v>
      </c>
      <c r="M413" s="31">
        <f t="shared" si="0"/>
        <v>7.6837416481069037E-2</v>
      </c>
      <c r="N413" s="106">
        <v>43681</v>
      </c>
      <c r="O413" s="13" t="s">
        <v>170</v>
      </c>
      <c r="P413" s="74" t="s">
        <v>71</v>
      </c>
      <c r="Q413" s="55"/>
      <c r="R413" s="13" t="s">
        <v>210</v>
      </c>
      <c r="S413" s="13" t="s">
        <v>221</v>
      </c>
      <c r="T413" s="122" t="s">
        <v>290</v>
      </c>
    </row>
    <row r="414" spans="1:20" ht="13" x14ac:dyDescent="0.6">
      <c r="A414" s="30">
        <v>415</v>
      </c>
      <c r="B414" s="104">
        <v>43500</v>
      </c>
      <c r="C414" s="13" t="s">
        <v>851</v>
      </c>
      <c r="D414" s="48">
        <v>65</v>
      </c>
      <c r="E414" s="7">
        <v>0</v>
      </c>
      <c r="F414" s="48">
        <v>0</v>
      </c>
      <c r="G414" s="7">
        <v>3</v>
      </c>
      <c r="H414" s="48">
        <v>3</v>
      </c>
      <c r="I414" s="7">
        <v>0</v>
      </c>
      <c r="J414" s="48">
        <v>913</v>
      </c>
      <c r="K414" s="7">
        <v>740</v>
      </c>
      <c r="L414" s="48">
        <f t="shared" si="2"/>
        <v>71</v>
      </c>
      <c r="M414" s="31">
        <f t="shared" si="0"/>
        <v>9.5945945945945951E-2</v>
      </c>
      <c r="N414" s="106">
        <v>43712</v>
      </c>
      <c r="O414" s="13" t="s">
        <v>170</v>
      </c>
      <c r="P414" s="74" t="s">
        <v>71</v>
      </c>
      <c r="Q414" s="55"/>
      <c r="R414" s="13" t="s">
        <v>221</v>
      </c>
      <c r="S414" s="13" t="s">
        <v>210</v>
      </c>
      <c r="T414" s="13" t="s">
        <v>378</v>
      </c>
    </row>
    <row r="415" spans="1:20" ht="13" x14ac:dyDescent="0.6">
      <c r="A415" s="30">
        <v>416</v>
      </c>
      <c r="B415" s="104">
        <v>43500</v>
      </c>
      <c r="C415" s="13" t="s">
        <v>852</v>
      </c>
      <c r="D415" s="48">
        <v>69</v>
      </c>
      <c r="E415" s="7">
        <v>1</v>
      </c>
      <c r="F415" s="48">
        <v>2</v>
      </c>
      <c r="G415" s="7">
        <v>4</v>
      </c>
      <c r="H415" s="48">
        <v>7</v>
      </c>
      <c r="I415" s="7">
        <v>2</v>
      </c>
      <c r="J415" s="48">
        <v>1392</v>
      </c>
      <c r="K415" s="7">
        <v>1205</v>
      </c>
      <c r="L415" s="48">
        <f t="shared" si="2"/>
        <v>85</v>
      </c>
      <c r="M415" s="31">
        <f t="shared" si="0"/>
        <v>7.0539419087136929E-2</v>
      </c>
      <c r="N415" s="106">
        <v>43712</v>
      </c>
      <c r="O415" s="13" t="s">
        <v>170</v>
      </c>
      <c r="P415" s="74" t="s">
        <v>71</v>
      </c>
      <c r="Q415" s="126" t="s">
        <v>842</v>
      </c>
      <c r="R415" s="13" t="s">
        <v>210</v>
      </c>
      <c r="S415" s="13" t="s">
        <v>210</v>
      </c>
      <c r="T415" s="54" t="s">
        <v>211</v>
      </c>
    </row>
    <row r="416" spans="1:20" ht="13" x14ac:dyDescent="0.6">
      <c r="A416" s="30">
        <v>417</v>
      </c>
      <c r="B416" s="104">
        <v>43528</v>
      </c>
      <c r="C416" s="13" t="s">
        <v>853</v>
      </c>
      <c r="D416" s="48">
        <v>74</v>
      </c>
      <c r="E416" s="7">
        <v>0</v>
      </c>
      <c r="F416" s="48">
        <v>0</v>
      </c>
      <c r="G416" s="7">
        <v>2</v>
      </c>
      <c r="H416" s="48">
        <v>5</v>
      </c>
      <c r="I416" s="7">
        <v>0</v>
      </c>
      <c r="J416" s="48">
        <v>924</v>
      </c>
      <c r="K416" s="7">
        <v>749</v>
      </c>
      <c r="L416" s="48">
        <f t="shared" si="2"/>
        <v>81</v>
      </c>
      <c r="M416" s="31">
        <f t="shared" si="0"/>
        <v>0.1081441922563418</v>
      </c>
      <c r="N416" s="106">
        <v>43742</v>
      </c>
      <c r="O416" s="13" t="s">
        <v>170</v>
      </c>
      <c r="P416" s="74" t="s">
        <v>71</v>
      </c>
      <c r="Q416" s="55"/>
      <c r="R416" s="13" t="s">
        <v>210</v>
      </c>
      <c r="S416" s="13" t="s">
        <v>221</v>
      </c>
      <c r="T416" s="13" t="s">
        <v>378</v>
      </c>
    </row>
    <row r="417" spans="1:20" ht="13" x14ac:dyDescent="0.6">
      <c r="A417" s="30">
        <v>418</v>
      </c>
      <c r="B417" s="104">
        <v>43528</v>
      </c>
      <c r="C417" s="13" t="s">
        <v>854</v>
      </c>
      <c r="D417" s="48">
        <v>85</v>
      </c>
      <c r="E417" s="7">
        <v>0</v>
      </c>
      <c r="F417" s="48">
        <v>0</v>
      </c>
      <c r="G417" s="7">
        <v>0</v>
      </c>
      <c r="H417" s="48">
        <v>6</v>
      </c>
      <c r="I417" s="7">
        <v>0</v>
      </c>
      <c r="J417" s="48">
        <v>888</v>
      </c>
      <c r="K417" s="7">
        <v>676</v>
      </c>
      <c r="L417" s="48">
        <f t="shared" si="2"/>
        <v>91</v>
      </c>
      <c r="M417" s="31">
        <f t="shared" si="0"/>
        <v>0.13461538461538461</v>
      </c>
      <c r="N417" s="106">
        <v>43742</v>
      </c>
      <c r="O417" s="13" t="s">
        <v>170</v>
      </c>
      <c r="P417" s="74" t="s">
        <v>71</v>
      </c>
      <c r="Q417" s="126" t="s">
        <v>842</v>
      </c>
      <c r="R417" s="13" t="s">
        <v>210</v>
      </c>
      <c r="S417" s="13" t="s">
        <v>210</v>
      </c>
      <c r="T417" s="54" t="s">
        <v>211</v>
      </c>
    </row>
    <row r="418" spans="1:20" ht="13" x14ac:dyDescent="0.6">
      <c r="A418" s="30">
        <v>419</v>
      </c>
      <c r="B418" s="104">
        <v>43559</v>
      </c>
      <c r="C418" s="13" t="s">
        <v>725</v>
      </c>
      <c r="D418" s="48">
        <v>58</v>
      </c>
      <c r="E418" s="7">
        <v>0</v>
      </c>
      <c r="F418" s="48">
        <v>0</v>
      </c>
      <c r="G418" s="7">
        <v>2</v>
      </c>
      <c r="H418" s="48">
        <v>10</v>
      </c>
      <c r="I418" s="7">
        <v>0</v>
      </c>
      <c r="J418" s="7">
        <v>1163</v>
      </c>
      <c r="K418" s="7">
        <v>990</v>
      </c>
      <c r="L418" s="48">
        <f t="shared" si="2"/>
        <v>70</v>
      </c>
      <c r="M418" s="31">
        <f t="shared" si="0"/>
        <v>7.0707070707070704E-2</v>
      </c>
      <c r="N418" s="7" t="s">
        <v>855</v>
      </c>
      <c r="O418" s="13" t="s">
        <v>170</v>
      </c>
      <c r="P418" s="74" t="s">
        <v>71</v>
      </c>
      <c r="Q418" s="126" t="s">
        <v>842</v>
      </c>
      <c r="R418" s="13" t="s">
        <v>210</v>
      </c>
      <c r="S418" s="13" t="s">
        <v>210</v>
      </c>
      <c r="T418" s="54" t="s">
        <v>211</v>
      </c>
    </row>
    <row r="419" spans="1:20" ht="13" x14ac:dyDescent="0.6">
      <c r="A419" s="30">
        <v>420</v>
      </c>
      <c r="B419" s="104">
        <v>43559</v>
      </c>
      <c r="C419" s="13" t="s">
        <v>856</v>
      </c>
      <c r="D419" s="48">
        <v>86</v>
      </c>
      <c r="E419" s="7">
        <v>1</v>
      </c>
      <c r="F419" s="48">
        <v>0</v>
      </c>
      <c r="G419" s="7">
        <v>2</v>
      </c>
      <c r="H419" s="48">
        <v>16</v>
      </c>
      <c r="I419" s="7">
        <v>1</v>
      </c>
      <c r="J419" s="48">
        <v>1858</v>
      </c>
      <c r="K419" s="7">
        <v>1606</v>
      </c>
      <c r="L419" s="48">
        <f t="shared" si="2"/>
        <v>106</v>
      </c>
      <c r="M419" s="31">
        <f t="shared" si="0"/>
        <v>6.6002490660024907E-2</v>
      </c>
      <c r="N419" s="28" t="s">
        <v>855</v>
      </c>
      <c r="O419" s="13" t="s">
        <v>170</v>
      </c>
      <c r="P419" s="74" t="s">
        <v>71</v>
      </c>
      <c r="Q419" s="55"/>
      <c r="R419" s="13" t="s">
        <v>221</v>
      </c>
      <c r="S419" s="13" t="s">
        <v>210</v>
      </c>
      <c r="T419" s="122" t="s">
        <v>222</v>
      </c>
    </row>
    <row r="420" spans="1:20" ht="13" x14ac:dyDescent="0.6">
      <c r="A420" s="30">
        <v>421</v>
      </c>
      <c r="B420" s="104">
        <v>43589</v>
      </c>
      <c r="C420" s="13" t="s">
        <v>857</v>
      </c>
      <c r="D420" s="48">
        <v>77</v>
      </c>
      <c r="E420" s="7">
        <v>0</v>
      </c>
      <c r="F420" s="48">
        <v>0</v>
      </c>
      <c r="G420" s="7">
        <v>3</v>
      </c>
      <c r="H420" s="48">
        <v>2</v>
      </c>
      <c r="I420" s="7">
        <v>0</v>
      </c>
      <c r="J420" s="30">
        <v>1703</v>
      </c>
      <c r="K420" s="84">
        <v>1412</v>
      </c>
      <c r="L420" s="48">
        <f t="shared" si="2"/>
        <v>82</v>
      </c>
      <c r="M420" s="31">
        <f t="shared" si="0"/>
        <v>5.8073654390934842E-2</v>
      </c>
      <c r="N420" s="28" t="s">
        <v>855</v>
      </c>
      <c r="O420" s="13" t="s">
        <v>170</v>
      </c>
      <c r="P420" s="74" t="s">
        <v>71</v>
      </c>
      <c r="Q420" s="55"/>
      <c r="R420" s="13" t="s">
        <v>221</v>
      </c>
      <c r="S420" s="13" t="s">
        <v>221</v>
      </c>
      <c r="T420" s="13" t="s">
        <v>378</v>
      </c>
    </row>
    <row r="421" spans="1:20" ht="13" x14ac:dyDescent="0.6">
      <c r="A421" s="30">
        <v>422</v>
      </c>
      <c r="B421" s="104">
        <v>43589</v>
      </c>
      <c r="C421" s="128" t="s">
        <v>858</v>
      </c>
      <c r="D421" s="48">
        <v>54</v>
      </c>
      <c r="E421" s="7">
        <v>1</v>
      </c>
      <c r="F421" s="48">
        <v>0</v>
      </c>
      <c r="G421" s="7">
        <v>0</v>
      </c>
      <c r="H421" s="48">
        <v>24</v>
      </c>
      <c r="I421" s="7">
        <v>2</v>
      </c>
      <c r="J421" s="48">
        <v>1728</v>
      </c>
      <c r="K421" s="7">
        <v>1472</v>
      </c>
      <c r="L421" s="48">
        <f t="shared" si="2"/>
        <v>81</v>
      </c>
      <c r="M421" s="31">
        <f t="shared" si="0"/>
        <v>5.502717391304348E-2</v>
      </c>
      <c r="N421" s="28" t="s">
        <v>855</v>
      </c>
      <c r="O421" s="13" t="s">
        <v>170</v>
      </c>
      <c r="P421" s="74" t="s">
        <v>71</v>
      </c>
      <c r="Q421" s="55"/>
      <c r="R421" s="13" t="s">
        <v>210</v>
      </c>
      <c r="S421" s="13" t="s">
        <v>210</v>
      </c>
      <c r="T421" s="13" t="s">
        <v>282</v>
      </c>
    </row>
    <row r="422" spans="1:20" ht="13" x14ac:dyDescent="0.6">
      <c r="A422" s="30">
        <v>423</v>
      </c>
      <c r="B422" s="104">
        <v>43620</v>
      </c>
      <c r="C422" s="13" t="s">
        <v>859</v>
      </c>
      <c r="D422" s="48">
        <v>97</v>
      </c>
      <c r="E422" s="7">
        <v>0</v>
      </c>
      <c r="F422" s="48">
        <v>0</v>
      </c>
      <c r="G422" s="7">
        <v>4</v>
      </c>
      <c r="H422" s="48">
        <v>4</v>
      </c>
      <c r="I422" s="7">
        <v>0</v>
      </c>
      <c r="J422" s="48">
        <v>1576</v>
      </c>
      <c r="K422" s="7">
        <v>1324</v>
      </c>
      <c r="L422" s="48">
        <f t="shared" si="2"/>
        <v>105</v>
      </c>
      <c r="M422" s="31">
        <f t="shared" si="0"/>
        <v>7.9305135951661637E-2</v>
      </c>
      <c r="N422" s="28" t="s">
        <v>855</v>
      </c>
      <c r="O422" s="13" t="s">
        <v>170</v>
      </c>
      <c r="P422" s="74" t="s">
        <v>71</v>
      </c>
      <c r="Q422" s="55"/>
      <c r="R422" s="13" t="s">
        <v>221</v>
      </c>
      <c r="S422" s="13" t="s">
        <v>221</v>
      </c>
      <c r="T422" s="13" t="s">
        <v>378</v>
      </c>
    </row>
    <row r="423" spans="1:20" ht="13" x14ac:dyDescent="0.6">
      <c r="A423" s="30">
        <v>424</v>
      </c>
      <c r="B423" s="104">
        <v>43620</v>
      </c>
      <c r="C423" s="13" t="s">
        <v>860</v>
      </c>
      <c r="D423" s="48">
        <v>39</v>
      </c>
      <c r="E423" s="7">
        <v>1</v>
      </c>
      <c r="F423" s="48">
        <v>0</v>
      </c>
      <c r="G423" s="7">
        <v>0</v>
      </c>
      <c r="H423" s="48">
        <v>2</v>
      </c>
      <c r="I423" s="7">
        <v>0</v>
      </c>
      <c r="J423" s="48">
        <v>889</v>
      </c>
      <c r="K423" s="7">
        <v>711</v>
      </c>
      <c r="L423" s="48">
        <f t="shared" si="2"/>
        <v>42</v>
      </c>
      <c r="M423" s="31">
        <f t="shared" si="0"/>
        <v>5.9071729957805907E-2</v>
      </c>
      <c r="N423" s="28" t="s">
        <v>855</v>
      </c>
      <c r="O423" s="13" t="s">
        <v>170</v>
      </c>
      <c r="P423" s="74" t="s">
        <v>71</v>
      </c>
      <c r="Q423" s="126" t="s">
        <v>842</v>
      </c>
      <c r="R423" s="13" t="s">
        <v>210</v>
      </c>
      <c r="S423" s="13" t="s">
        <v>210</v>
      </c>
      <c r="T423" s="54" t="s">
        <v>211</v>
      </c>
    </row>
    <row r="424" spans="1:20" ht="13" x14ac:dyDescent="0.6">
      <c r="A424" s="30">
        <v>425</v>
      </c>
      <c r="B424" s="104">
        <v>43650</v>
      </c>
      <c r="C424" s="13" t="s">
        <v>861</v>
      </c>
      <c r="D424" s="48">
        <v>43</v>
      </c>
      <c r="E424" s="7">
        <v>3</v>
      </c>
      <c r="F424" s="48">
        <v>0</v>
      </c>
      <c r="G424" s="7">
        <v>0</v>
      </c>
      <c r="H424" s="48">
        <v>8</v>
      </c>
      <c r="I424" s="7">
        <v>0</v>
      </c>
      <c r="J424" s="48">
        <v>916</v>
      </c>
      <c r="K424" s="7">
        <v>689</v>
      </c>
      <c r="L424" s="48">
        <f t="shared" si="2"/>
        <v>54</v>
      </c>
      <c r="M424" s="31">
        <f t="shared" si="0"/>
        <v>7.8374455732946297E-2</v>
      </c>
      <c r="N424" s="28" t="s">
        <v>855</v>
      </c>
      <c r="O424" s="13" t="s">
        <v>170</v>
      </c>
      <c r="P424" s="74" t="s">
        <v>71</v>
      </c>
      <c r="Q424" s="55"/>
      <c r="R424" s="13" t="s">
        <v>221</v>
      </c>
      <c r="S424" s="13" t="s">
        <v>210</v>
      </c>
      <c r="T424" s="122" t="s">
        <v>290</v>
      </c>
    </row>
    <row r="425" spans="1:20" ht="13" x14ac:dyDescent="0.6">
      <c r="A425" s="30">
        <v>426</v>
      </c>
      <c r="B425" s="104">
        <v>43650</v>
      </c>
      <c r="C425" s="13" t="s">
        <v>862</v>
      </c>
      <c r="D425" s="48">
        <v>40</v>
      </c>
      <c r="E425" s="7">
        <v>0</v>
      </c>
      <c r="F425" s="48">
        <v>0</v>
      </c>
      <c r="G425" s="7">
        <v>0</v>
      </c>
      <c r="H425" s="48">
        <v>6</v>
      </c>
      <c r="I425" s="7">
        <v>1</v>
      </c>
      <c r="J425" s="48">
        <v>1049</v>
      </c>
      <c r="K425" s="7">
        <v>866</v>
      </c>
      <c r="L425" s="48">
        <f t="shared" si="2"/>
        <v>47</v>
      </c>
      <c r="M425" s="31">
        <f t="shared" si="0"/>
        <v>5.4272517321016164E-2</v>
      </c>
      <c r="N425" s="7" t="s">
        <v>855</v>
      </c>
      <c r="O425" s="13" t="s">
        <v>170</v>
      </c>
      <c r="P425" s="74" t="s">
        <v>71</v>
      </c>
      <c r="Q425" s="126" t="s">
        <v>842</v>
      </c>
      <c r="R425" s="13" t="s">
        <v>210</v>
      </c>
      <c r="S425" s="13" t="s">
        <v>210</v>
      </c>
      <c r="T425" s="54" t="s">
        <v>211</v>
      </c>
    </row>
    <row r="426" spans="1:20" ht="13" x14ac:dyDescent="0.6">
      <c r="A426" s="30">
        <v>427</v>
      </c>
      <c r="B426" s="104">
        <v>43681</v>
      </c>
      <c r="C426" s="13" t="s">
        <v>863</v>
      </c>
      <c r="D426" s="48">
        <v>508</v>
      </c>
      <c r="E426" s="7">
        <v>3</v>
      </c>
      <c r="F426" s="48">
        <v>3</v>
      </c>
      <c r="G426" s="7">
        <v>31</v>
      </c>
      <c r="H426" s="48">
        <v>42</v>
      </c>
      <c r="I426" s="7">
        <v>5</v>
      </c>
      <c r="J426" s="48">
        <v>6424</v>
      </c>
      <c r="K426" s="7">
        <v>5590</v>
      </c>
      <c r="L426" s="48">
        <f t="shared" si="2"/>
        <v>592</v>
      </c>
      <c r="M426" s="31">
        <f t="shared" si="0"/>
        <v>0.10590339892665473</v>
      </c>
      <c r="N426" s="28" t="s">
        <v>855</v>
      </c>
      <c r="O426" s="13" t="s">
        <v>170</v>
      </c>
      <c r="P426" s="74" t="s">
        <v>71</v>
      </c>
      <c r="Q426" s="55"/>
      <c r="R426" s="13" t="s">
        <v>210</v>
      </c>
      <c r="S426" s="13" t="s">
        <v>221</v>
      </c>
      <c r="T426" s="13" t="s">
        <v>234</v>
      </c>
    </row>
    <row r="427" spans="1:20" ht="13" x14ac:dyDescent="0.6">
      <c r="A427" s="30">
        <v>428</v>
      </c>
      <c r="B427" s="104">
        <v>43712</v>
      </c>
      <c r="C427" s="13" t="s">
        <v>864</v>
      </c>
      <c r="D427" s="48">
        <v>215</v>
      </c>
      <c r="E427" s="7">
        <v>0</v>
      </c>
      <c r="F427" s="48">
        <v>0</v>
      </c>
      <c r="G427" s="7">
        <v>17</v>
      </c>
      <c r="H427" s="48">
        <v>26</v>
      </c>
      <c r="I427" s="7">
        <v>4</v>
      </c>
      <c r="J427" s="48">
        <v>4879</v>
      </c>
      <c r="K427" s="7">
        <v>4523</v>
      </c>
      <c r="L427" s="48">
        <f t="shared" si="2"/>
        <v>262</v>
      </c>
      <c r="M427" s="31">
        <f t="shared" si="0"/>
        <v>5.7926155206721203E-2</v>
      </c>
      <c r="N427" s="28" t="s">
        <v>855</v>
      </c>
      <c r="O427" s="13" t="s">
        <v>170</v>
      </c>
      <c r="P427" s="74" t="s">
        <v>71</v>
      </c>
      <c r="Q427" s="55"/>
      <c r="R427" s="13" t="s">
        <v>210</v>
      </c>
      <c r="S427" s="13" t="s">
        <v>221</v>
      </c>
      <c r="T427" s="13" t="s">
        <v>378</v>
      </c>
    </row>
    <row r="428" spans="1:20" ht="13" x14ac:dyDescent="0.6">
      <c r="A428" s="30">
        <v>429</v>
      </c>
      <c r="B428" s="104">
        <v>43742</v>
      </c>
      <c r="C428" s="13" t="s">
        <v>865</v>
      </c>
      <c r="D428" s="48">
        <v>348</v>
      </c>
      <c r="E428" s="7">
        <v>1</v>
      </c>
      <c r="F428" s="48">
        <v>4</v>
      </c>
      <c r="G428" s="7">
        <v>37</v>
      </c>
      <c r="H428" s="48">
        <v>81</v>
      </c>
      <c r="I428" s="7">
        <v>10</v>
      </c>
      <c r="J428" s="48">
        <v>6996</v>
      </c>
      <c r="K428" s="7">
        <v>6501</v>
      </c>
      <c r="L428" s="48">
        <f t="shared" si="2"/>
        <v>481</v>
      </c>
      <c r="M428" s="31">
        <f t="shared" si="0"/>
        <v>7.398861713582526E-2</v>
      </c>
      <c r="N428" s="28" t="s">
        <v>154</v>
      </c>
      <c r="O428" s="13" t="s">
        <v>170</v>
      </c>
      <c r="P428" s="74" t="s">
        <v>71</v>
      </c>
      <c r="Q428" s="55"/>
      <c r="R428" s="13" t="s">
        <v>210</v>
      </c>
      <c r="S428" s="13" t="s">
        <v>221</v>
      </c>
      <c r="T428" s="13" t="s">
        <v>378</v>
      </c>
    </row>
    <row r="429" spans="1:20" ht="13" x14ac:dyDescent="0.6">
      <c r="A429" s="30">
        <v>430</v>
      </c>
      <c r="B429" s="104">
        <v>43773</v>
      </c>
      <c r="C429" s="13" t="s">
        <v>866</v>
      </c>
      <c r="D429" s="48">
        <v>207</v>
      </c>
      <c r="E429" s="7">
        <v>0</v>
      </c>
      <c r="F429" s="48">
        <v>2</v>
      </c>
      <c r="G429" s="7">
        <v>17</v>
      </c>
      <c r="H429" s="48">
        <v>42</v>
      </c>
      <c r="I429" s="7">
        <v>1</v>
      </c>
      <c r="J429" s="48">
        <v>2514</v>
      </c>
      <c r="K429" s="7">
        <v>2231</v>
      </c>
      <c r="L429" s="48">
        <f t="shared" si="2"/>
        <v>269</v>
      </c>
      <c r="M429" s="31">
        <f t="shared" si="0"/>
        <v>0.12057373375168086</v>
      </c>
      <c r="N429" s="28" t="s">
        <v>867</v>
      </c>
      <c r="O429" s="13" t="s">
        <v>170</v>
      </c>
      <c r="P429" s="74" t="s">
        <v>71</v>
      </c>
      <c r="Q429" s="55"/>
      <c r="R429" s="13" t="s">
        <v>210</v>
      </c>
      <c r="S429" s="13" t="s">
        <v>210</v>
      </c>
      <c r="T429" s="13" t="s">
        <v>378</v>
      </c>
    </row>
    <row r="430" spans="1:20" ht="13" x14ac:dyDescent="0.6">
      <c r="A430" s="30">
        <v>431</v>
      </c>
      <c r="B430" s="104">
        <v>43803</v>
      </c>
      <c r="C430" s="13" t="s">
        <v>868</v>
      </c>
      <c r="D430" s="48">
        <v>130</v>
      </c>
      <c r="E430" s="7">
        <v>1</v>
      </c>
      <c r="F430" s="48">
        <v>0</v>
      </c>
      <c r="G430" s="7">
        <v>3</v>
      </c>
      <c r="H430" s="48">
        <v>2</v>
      </c>
      <c r="I430" s="7">
        <v>0</v>
      </c>
      <c r="J430" s="48">
        <v>1130</v>
      </c>
      <c r="K430" s="7">
        <v>869</v>
      </c>
      <c r="L430" s="48">
        <f t="shared" si="2"/>
        <v>136</v>
      </c>
      <c r="M430" s="31">
        <f t="shared" si="0"/>
        <v>0.1565017261219793</v>
      </c>
      <c r="N430" s="28" t="s">
        <v>867</v>
      </c>
      <c r="O430" s="13" t="s">
        <v>170</v>
      </c>
      <c r="P430" s="74" t="s">
        <v>71</v>
      </c>
      <c r="Q430" s="55"/>
      <c r="R430" s="13" t="s">
        <v>210</v>
      </c>
      <c r="S430" s="13" t="s">
        <v>221</v>
      </c>
      <c r="T430" s="13" t="s">
        <v>378</v>
      </c>
    </row>
    <row r="431" spans="1:20" ht="13" x14ac:dyDescent="0.6">
      <c r="A431" s="30">
        <v>432</v>
      </c>
      <c r="B431" s="113" t="s">
        <v>869</v>
      </c>
      <c r="C431" s="13" t="s">
        <v>870</v>
      </c>
      <c r="D431" s="48">
        <v>110</v>
      </c>
      <c r="E431" s="7">
        <v>1</v>
      </c>
      <c r="F431" s="48">
        <v>0</v>
      </c>
      <c r="G431" s="7">
        <v>7</v>
      </c>
      <c r="H431" s="48">
        <v>9</v>
      </c>
      <c r="I431" s="7">
        <v>1</v>
      </c>
      <c r="J431" s="48">
        <v>1227</v>
      </c>
      <c r="K431" s="7">
        <v>1008</v>
      </c>
      <c r="L431" s="48">
        <f t="shared" si="2"/>
        <v>128</v>
      </c>
      <c r="M431" s="31">
        <f t="shared" si="0"/>
        <v>0.12698412698412698</v>
      </c>
      <c r="N431" s="28" t="s">
        <v>871</v>
      </c>
      <c r="O431" s="13" t="s">
        <v>170</v>
      </c>
      <c r="P431" s="74" t="s">
        <v>71</v>
      </c>
      <c r="Q431" s="55"/>
      <c r="R431" s="13" t="s">
        <v>221</v>
      </c>
      <c r="S431" s="13" t="s">
        <v>221</v>
      </c>
      <c r="T431" s="13" t="s">
        <v>378</v>
      </c>
    </row>
    <row r="432" spans="1:20" ht="13" x14ac:dyDescent="0.6">
      <c r="A432" s="30">
        <v>433</v>
      </c>
      <c r="B432" s="113" t="s">
        <v>872</v>
      </c>
      <c r="C432" s="13" t="s">
        <v>873</v>
      </c>
      <c r="D432" s="48">
        <v>308</v>
      </c>
      <c r="E432" s="7">
        <v>2</v>
      </c>
      <c r="F432" s="48">
        <v>1</v>
      </c>
      <c r="G432" s="7">
        <v>40</v>
      </c>
      <c r="H432" s="48">
        <v>91</v>
      </c>
      <c r="I432" s="7">
        <v>4</v>
      </c>
      <c r="J432" s="48">
        <v>5787</v>
      </c>
      <c r="K432" s="7">
        <v>5168</v>
      </c>
      <c r="L432" s="48">
        <f t="shared" si="2"/>
        <v>446</v>
      </c>
      <c r="M432" s="31">
        <f t="shared" si="0"/>
        <v>8.6300309597523217E-2</v>
      </c>
      <c r="N432" s="28" t="s">
        <v>871</v>
      </c>
      <c r="O432" s="13" t="s">
        <v>170</v>
      </c>
      <c r="P432" s="74" t="s">
        <v>71</v>
      </c>
      <c r="Q432" s="55"/>
      <c r="R432" s="13" t="s">
        <v>221</v>
      </c>
      <c r="S432" s="13" t="s">
        <v>221</v>
      </c>
      <c r="T432" s="13" t="s">
        <v>378</v>
      </c>
    </row>
    <row r="433" spans="1:20" ht="13" x14ac:dyDescent="0.6">
      <c r="A433" s="30">
        <v>434</v>
      </c>
      <c r="B433" s="113" t="s">
        <v>855</v>
      </c>
      <c r="C433" s="13" t="s">
        <v>874</v>
      </c>
      <c r="D433" s="48">
        <v>40</v>
      </c>
      <c r="E433" s="7">
        <v>2</v>
      </c>
      <c r="F433" s="48">
        <v>0</v>
      </c>
      <c r="G433" s="7">
        <v>0</v>
      </c>
      <c r="H433" s="48">
        <v>4</v>
      </c>
      <c r="I433" s="7">
        <v>0</v>
      </c>
      <c r="J433" s="48">
        <v>899</v>
      </c>
      <c r="K433" s="7">
        <v>703</v>
      </c>
      <c r="L433" s="48">
        <f t="shared" si="2"/>
        <v>46</v>
      </c>
      <c r="M433" s="31">
        <f t="shared" si="0"/>
        <v>6.5433854907539113E-2</v>
      </c>
      <c r="N433" s="28" t="s">
        <v>871</v>
      </c>
      <c r="O433" s="13" t="s">
        <v>170</v>
      </c>
      <c r="P433" s="74" t="s">
        <v>71</v>
      </c>
      <c r="Q433" s="55"/>
      <c r="R433" s="13" t="s">
        <v>210</v>
      </c>
      <c r="S433" s="13" t="s">
        <v>221</v>
      </c>
      <c r="T433" s="13" t="s">
        <v>378</v>
      </c>
    </row>
    <row r="434" spans="1:20" ht="13" x14ac:dyDescent="0.6">
      <c r="A434" s="30">
        <v>435</v>
      </c>
      <c r="B434" s="113" t="s">
        <v>875</v>
      </c>
      <c r="C434" s="13" t="s">
        <v>876</v>
      </c>
      <c r="D434" s="48">
        <v>168</v>
      </c>
      <c r="E434" s="7">
        <v>0</v>
      </c>
      <c r="F434" s="48">
        <v>0</v>
      </c>
      <c r="G434" s="7">
        <v>29</v>
      </c>
      <c r="H434" s="48">
        <v>70</v>
      </c>
      <c r="I434" s="7">
        <v>6</v>
      </c>
      <c r="J434" s="48">
        <v>2871</v>
      </c>
      <c r="K434" s="7">
        <v>2507</v>
      </c>
      <c r="L434" s="48">
        <f t="shared" si="2"/>
        <v>273</v>
      </c>
      <c r="M434" s="31">
        <f t="shared" si="0"/>
        <v>0.10889509373753491</v>
      </c>
      <c r="N434" s="28" t="s">
        <v>877</v>
      </c>
      <c r="O434" s="13" t="s">
        <v>170</v>
      </c>
      <c r="P434" s="74" t="s">
        <v>71</v>
      </c>
      <c r="Q434" s="55"/>
      <c r="R434" s="13" t="s">
        <v>221</v>
      </c>
      <c r="S434" s="13" t="s">
        <v>221</v>
      </c>
      <c r="T434" s="13" t="s">
        <v>290</v>
      </c>
    </row>
    <row r="435" spans="1:20" ht="13" x14ac:dyDescent="0.6">
      <c r="A435" s="30">
        <v>436</v>
      </c>
      <c r="B435" s="113" t="s">
        <v>154</v>
      </c>
      <c r="C435" s="13" t="s">
        <v>878</v>
      </c>
      <c r="D435" s="48">
        <v>338</v>
      </c>
      <c r="E435" s="7">
        <v>2</v>
      </c>
      <c r="F435" s="72">
        <v>2</v>
      </c>
      <c r="G435" s="129">
        <v>50</v>
      </c>
      <c r="H435" s="72">
        <v>78</v>
      </c>
      <c r="I435" s="7">
        <v>16</v>
      </c>
      <c r="J435" s="48">
        <v>5594</v>
      </c>
      <c r="K435" s="7">
        <v>4859</v>
      </c>
      <c r="L435" s="48">
        <f t="shared" si="2"/>
        <v>486</v>
      </c>
      <c r="M435" s="31">
        <f t="shared" si="0"/>
        <v>0.10002058036633052</v>
      </c>
      <c r="N435" s="28" t="s">
        <v>156</v>
      </c>
      <c r="O435" s="13" t="s">
        <v>170</v>
      </c>
      <c r="P435" s="74" t="s">
        <v>71</v>
      </c>
      <c r="Q435" s="55"/>
      <c r="R435" s="13" t="s">
        <v>221</v>
      </c>
      <c r="S435" s="13" t="s">
        <v>221</v>
      </c>
      <c r="T435" s="13" t="s">
        <v>378</v>
      </c>
    </row>
    <row r="436" spans="1:20" ht="13" x14ac:dyDescent="0.6">
      <c r="A436" s="30">
        <v>437</v>
      </c>
      <c r="B436" s="113" t="s">
        <v>879</v>
      </c>
      <c r="C436" s="13" t="s">
        <v>880</v>
      </c>
      <c r="D436" s="48">
        <v>271</v>
      </c>
      <c r="E436" s="7">
        <v>2</v>
      </c>
      <c r="F436" s="48">
        <v>7</v>
      </c>
      <c r="G436" s="7">
        <v>42</v>
      </c>
      <c r="H436" s="48">
        <v>73</v>
      </c>
      <c r="I436" s="7">
        <v>9</v>
      </c>
      <c r="J436" s="48">
        <v>3865</v>
      </c>
      <c r="K436" s="7">
        <v>3345</v>
      </c>
      <c r="L436" s="48">
        <f t="shared" si="2"/>
        <v>404</v>
      </c>
      <c r="M436" s="31">
        <f t="shared" si="0"/>
        <v>0.12077727952167414</v>
      </c>
      <c r="N436" s="28" t="s">
        <v>881</v>
      </c>
      <c r="O436" s="13" t="s">
        <v>170</v>
      </c>
      <c r="P436" s="74" t="s">
        <v>71</v>
      </c>
      <c r="Q436" s="55"/>
      <c r="R436" s="13" t="s">
        <v>221</v>
      </c>
      <c r="S436" s="13" t="s">
        <v>221</v>
      </c>
      <c r="T436" s="13" t="s">
        <v>290</v>
      </c>
    </row>
    <row r="437" spans="1:20" ht="13" x14ac:dyDescent="0.6">
      <c r="A437" s="30">
        <v>438</v>
      </c>
      <c r="B437" s="113" t="s">
        <v>867</v>
      </c>
      <c r="C437" s="13" t="s">
        <v>882</v>
      </c>
      <c r="D437" s="48">
        <v>349</v>
      </c>
      <c r="E437" s="7">
        <v>1</v>
      </c>
      <c r="F437" s="48">
        <v>9</v>
      </c>
      <c r="G437" s="7">
        <v>66</v>
      </c>
      <c r="H437" s="48">
        <v>75</v>
      </c>
      <c r="I437" s="7">
        <v>5</v>
      </c>
      <c r="J437" s="48">
        <v>5350</v>
      </c>
      <c r="K437" s="7">
        <v>4785</v>
      </c>
      <c r="L437" s="48">
        <f t="shared" si="2"/>
        <v>505</v>
      </c>
      <c r="M437" s="31">
        <f t="shared" si="0"/>
        <v>0.10553814002089865</v>
      </c>
      <c r="N437" s="28" t="s">
        <v>883</v>
      </c>
      <c r="O437" s="13" t="s">
        <v>170</v>
      </c>
      <c r="P437" s="74" t="s">
        <v>71</v>
      </c>
      <c r="Q437" s="55"/>
      <c r="R437" s="13" t="s">
        <v>221</v>
      </c>
      <c r="S437" s="13" t="s">
        <v>210</v>
      </c>
      <c r="T437" s="13" t="s">
        <v>378</v>
      </c>
    </row>
    <row r="438" spans="1:20" ht="13" x14ac:dyDescent="0.6">
      <c r="A438" s="30">
        <v>439</v>
      </c>
      <c r="B438" s="113" t="s">
        <v>884</v>
      </c>
      <c r="C438" s="13" t="s">
        <v>885</v>
      </c>
      <c r="D438" s="48">
        <v>314</v>
      </c>
      <c r="E438" s="7">
        <v>3</v>
      </c>
      <c r="F438" s="48">
        <v>17</v>
      </c>
      <c r="G438" s="7">
        <v>34</v>
      </c>
      <c r="H438" s="48">
        <v>52</v>
      </c>
      <c r="I438" s="7">
        <v>5</v>
      </c>
      <c r="J438" s="48">
        <v>4357</v>
      </c>
      <c r="K438" s="7">
        <v>3770</v>
      </c>
      <c r="L438" s="48">
        <f t="shared" si="2"/>
        <v>425</v>
      </c>
      <c r="M438" s="31">
        <f t="shared" si="0"/>
        <v>0.11273209549071618</v>
      </c>
      <c r="N438" s="28" t="s">
        <v>886</v>
      </c>
      <c r="O438" s="13" t="s">
        <v>170</v>
      </c>
      <c r="P438" s="74" t="s">
        <v>71</v>
      </c>
      <c r="Q438" s="55"/>
      <c r="R438" s="13" t="s">
        <v>221</v>
      </c>
      <c r="S438" s="13" t="s">
        <v>221</v>
      </c>
      <c r="T438" s="13" t="s">
        <v>378</v>
      </c>
    </row>
    <row r="439" spans="1:20" ht="13" x14ac:dyDescent="0.6">
      <c r="A439" s="30">
        <v>440</v>
      </c>
      <c r="B439" s="113" t="s">
        <v>887</v>
      </c>
      <c r="C439" s="13" t="s">
        <v>888</v>
      </c>
      <c r="D439" s="48">
        <v>38</v>
      </c>
      <c r="E439" s="7">
        <v>0</v>
      </c>
      <c r="F439" s="48">
        <v>0</v>
      </c>
      <c r="G439" s="7">
        <v>6</v>
      </c>
      <c r="H439" s="48">
        <v>21</v>
      </c>
      <c r="I439" s="7">
        <v>0</v>
      </c>
      <c r="J439" s="48">
        <v>917</v>
      </c>
      <c r="K439" s="7">
        <v>719</v>
      </c>
      <c r="L439" s="48">
        <f t="shared" si="2"/>
        <v>65</v>
      </c>
      <c r="M439" s="31">
        <f t="shared" si="0"/>
        <v>9.0403337969401948E-2</v>
      </c>
      <c r="N439" s="28" t="s">
        <v>886</v>
      </c>
      <c r="O439" s="13" t="s">
        <v>170</v>
      </c>
      <c r="P439" s="74" t="s">
        <v>71</v>
      </c>
      <c r="Q439" s="55"/>
      <c r="R439" s="13" t="s">
        <v>221</v>
      </c>
      <c r="S439" s="13" t="s">
        <v>210</v>
      </c>
      <c r="T439" s="13" t="s">
        <v>211</v>
      </c>
    </row>
    <row r="440" spans="1:20" ht="13" x14ac:dyDescent="0.6">
      <c r="A440" s="30">
        <v>441</v>
      </c>
      <c r="B440" s="113" t="s">
        <v>871</v>
      </c>
      <c r="C440" s="13" t="s">
        <v>889</v>
      </c>
      <c r="D440" s="48">
        <v>118</v>
      </c>
      <c r="E440" s="7">
        <v>3</v>
      </c>
      <c r="F440" s="48">
        <v>0</v>
      </c>
      <c r="G440" s="7">
        <v>5</v>
      </c>
      <c r="H440" s="48">
        <v>25</v>
      </c>
      <c r="I440" s="7">
        <v>0</v>
      </c>
      <c r="J440" s="48">
        <v>1391</v>
      </c>
      <c r="K440" s="7">
        <v>1091</v>
      </c>
      <c r="L440" s="48">
        <f t="shared" si="2"/>
        <v>151</v>
      </c>
      <c r="M440" s="31">
        <f t="shared" si="0"/>
        <v>0.1384051329055912</v>
      </c>
      <c r="N440" s="28" t="s">
        <v>886</v>
      </c>
      <c r="O440" s="13" t="s">
        <v>170</v>
      </c>
      <c r="P440" s="74" t="s">
        <v>71</v>
      </c>
      <c r="Q440" s="55"/>
      <c r="R440" s="13" t="s">
        <v>210</v>
      </c>
      <c r="S440" s="13" t="s">
        <v>221</v>
      </c>
      <c r="T440" s="13" t="s">
        <v>378</v>
      </c>
    </row>
    <row r="441" spans="1:20" ht="13" x14ac:dyDescent="0.6">
      <c r="A441" s="30">
        <v>442</v>
      </c>
      <c r="B441" s="113" t="s">
        <v>877</v>
      </c>
      <c r="C441" s="13" t="s">
        <v>890</v>
      </c>
      <c r="D441" s="48">
        <v>318</v>
      </c>
      <c r="E441" s="7">
        <v>1</v>
      </c>
      <c r="F441" s="48">
        <v>2</v>
      </c>
      <c r="G441" s="7">
        <v>61</v>
      </c>
      <c r="H441" s="48">
        <v>229</v>
      </c>
      <c r="I441" s="7">
        <v>23</v>
      </c>
      <c r="J441" s="48">
        <v>4456</v>
      </c>
      <c r="K441" s="7">
        <v>3954</v>
      </c>
      <c r="L441" s="48">
        <f t="shared" si="2"/>
        <v>634</v>
      </c>
      <c r="M441" s="31">
        <f t="shared" si="0"/>
        <v>0.16034395548811331</v>
      </c>
      <c r="N441" s="28" t="s">
        <v>891</v>
      </c>
      <c r="O441" s="13" t="s">
        <v>170</v>
      </c>
      <c r="P441" s="74" t="s">
        <v>71</v>
      </c>
      <c r="Q441" s="55"/>
      <c r="R441" s="13" t="s">
        <v>221</v>
      </c>
      <c r="S441" s="13" t="s">
        <v>221</v>
      </c>
      <c r="T441" s="13" t="s">
        <v>378</v>
      </c>
    </row>
    <row r="442" spans="1:20" ht="13" x14ac:dyDescent="0.6">
      <c r="A442" s="30">
        <v>443</v>
      </c>
      <c r="B442" s="113" t="s">
        <v>156</v>
      </c>
      <c r="C442" s="13" t="s">
        <v>892</v>
      </c>
      <c r="D442" s="48">
        <v>80</v>
      </c>
      <c r="E442" s="7">
        <v>0</v>
      </c>
      <c r="F442" s="48">
        <v>3</v>
      </c>
      <c r="G442" s="7">
        <v>4</v>
      </c>
      <c r="H442" s="48">
        <v>4</v>
      </c>
      <c r="I442" s="7">
        <v>0</v>
      </c>
      <c r="J442" s="48">
        <v>934</v>
      </c>
      <c r="K442" s="7">
        <v>707</v>
      </c>
      <c r="L442" s="48">
        <f t="shared" si="2"/>
        <v>91</v>
      </c>
      <c r="M442" s="31">
        <f t="shared" si="0"/>
        <v>0.12871287128712872</v>
      </c>
      <c r="N442" s="106">
        <v>43470</v>
      </c>
      <c r="O442" s="13" t="s">
        <v>170</v>
      </c>
      <c r="P442" s="74" t="s">
        <v>71</v>
      </c>
      <c r="Q442" s="55"/>
      <c r="R442" s="13" t="s">
        <v>210</v>
      </c>
      <c r="S442" s="13" t="s">
        <v>210</v>
      </c>
      <c r="T442" s="13" t="s">
        <v>282</v>
      </c>
    </row>
    <row r="443" spans="1:20" ht="13" x14ac:dyDescent="0.6">
      <c r="A443" s="30">
        <v>444</v>
      </c>
      <c r="B443" s="47" t="s">
        <v>881</v>
      </c>
      <c r="C443" s="13" t="s">
        <v>893</v>
      </c>
      <c r="D443" s="48">
        <v>1682</v>
      </c>
      <c r="E443" s="7">
        <v>13</v>
      </c>
      <c r="F443" s="48">
        <v>32</v>
      </c>
      <c r="G443" s="7">
        <v>316</v>
      </c>
      <c r="H443" s="48">
        <v>329</v>
      </c>
      <c r="I443" s="7">
        <v>58</v>
      </c>
      <c r="J443" s="48">
        <v>27593</v>
      </c>
      <c r="K443" s="7">
        <v>24033</v>
      </c>
      <c r="L443" s="48">
        <f t="shared" si="2"/>
        <v>2430</v>
      </c>
      <c r="M443" s="31">
        <f t="shared" si="0"/>
        <v>0.10111097241293222</v>
      </c>
      <c r="N443" s="106">
        <v>43501</v>
      </c>
      <c r="O443" s="13" t="s">
        <v>170</v>
      </c>
      <c r="P443" s="74" t="s">
        <v>71</v>
      </c>
      <c r="Q443" s="55"/>
      <c r="R443" s="13" t="s">
        <v>221</v>
      </c>
      <c r="S443" s="13" t="s">
        <v>221</v>
      </c>
      <c r="T443" s="13" t="s">
        <v>290</v>
      </c>
    </row>
    <row r="444" spans="1:20" ht="13" x14ac:dyDescent="0.6">
      <c r="A444" s="30">
        <v>445</v>
      </c>
      <c r="B444" s="47" t="s">
        <v>883</v>
      </c>
      <c r="C444" s="13" t="s">
        <v>894</v>
      </c>
      <c r="D444" s="48">
        <v>44</v>
      </c>
      <c r="E444" s="7">
        <v>3</v>
      </c>
      <c r="F444" s="48">
        <v>1</v>
      </c>
      <c r="G444" s="7">
        <v>1</v>
      </c>
      <c r="H444" s="48">
        <v>19</v>
      </c>
      <c r="I444" s="7">
        <v>0</v>
      </c>
      <c r="J444" s="48">
        <v>1025</v>
      </c>
      <c r="K444" s="7">
        <v>798</v>
      </c>
      <c r="L444" s="48">
        <f t="shared" si="2"/>
        <v>68</v>
      </c>
      <c r="M444" s="31">
        <f t="shared" si="0"/>
        <v>8.5213032581453629E-2</v>
      </c>
      <c r="N444" s="106">
        <v>43621</v>
      </c>
      <c r="O444" s="13" t="s">
        <v>170</v>
      </c>
      <c r="P444" s="74" t="s">
        <v>71</v>
      </c>
      <c r="Q444" s="55"/>
      <c r="R444" s="13" t="s">
        <v>221</v>
      </c>
      <c r="S444" s="13" t="s">
        <v>210</v>
      </c>
      <c r="T444" s="13" t="s">
        <v>282</v>
      </c>
    </row>
    <row r="445" spans="1:20" ht="13" x14ac:dyDescent="0.6">
      <c r="A445" s="30">
        <v>446</v>
      </c>
      <c r="B445" s="47" t="s">
        <v>895</v>
      </c>
      <c r="C445" s="13" t="s">
        <v>896</v>
      </c>
      <c r="D445" s="48">
        <v>65</v>
      </c>
      <c r="E445" s="7">
        <v>2</v>
      </c>
      <c r="F445" s="48">
        <v>3</v>
      </c>
      <c r="G445" s="7">
        <v>4</v>
      </c>
      <c r="H445" s="48">
        <v>27</v>
      </c>
      <c r="I445" s="7">
        <v>3</v>
      </c>
      <c r="J445" s="48">
        <v>1579</v>
      </c>
      <c r="K445" s="7">
        <v>1249</v>
      </c>
      <c r="L445" s="48">
        <f t="shared" si="2"/>
        <v>104</v>
      </c>
      <c r="M445" s="31">
        <f t="shared" si="0"/>
        <v>8.3266613290632507E-2</v>
      </c>
      <c r="N445" s="106">
        <v>43621</v>
      </c>
      <c r="O445" s="13" t="s">
        <v>170</v>
      </c>
      <c r="P445" s="74" t="s">
        <v>71</v>
      </c>
      <c r="Q445" s="55"/>
      <c r="R445" s="13" t="s">
        <v>221</v>
      </c>
      <c r="S445" s="13" t="s">
        <v>210</v>
      </c>
      <c r="T445" s="13" t="s">
        <v>290</v>
      </c>
    </row>
    <row r="446" spans="1:20" ht="13" x14ac:dyDescent="0.6">
      <c r="A446" s="30">
        <v>447</v>
      </c>
      <c r="B446" s="47" t="s">
        <v>897</v>
      </c>
      <c r="C446" s="13" t="s">
        <v>898</v>
      </c>
      <c r="D446" s="48">
        <v>37</v>
      </c>
      <c r="E446" s="7">
        <v>1</v>
      </c>
      <c r="F446" s="48">
        <v>0</v>
      </c>
      <c r="G446" s="7">
        <v>0</v>
      </c>
      <c r="H446" s="48">
        <v>5</v>
      </c>
      <c r="I446" s="7">
        <v>0</v>
      </c>
      <c r="J446" s="48">
        <v>1008</v>
      </c>
      <c r="K446" s="7">
        <v>751</v>
      </c>
      <c r="L446" s="48">
        <f t="shared" si="2"/>
        <v>43</v>
      </c>
      <c r="M446" s="31">
        <f t="shared" si="0"/>
        <v>5.7256990679094538E-2</v>
      </c>
      <c r="N446" s="106">
        <v>43621</v>
      </c>
      <c r="O446" s="13" t="s">
        <v>170</v>
      </c>
      <c r="P446" s="74" t="s">
        <v>71</v>
      </c>
      <c r="Q446" s="55"/>
      <c r="R446" s="13" t="s">
        <v>221</v>
      </c>
      <c r="S446" s="13" t="s">
        <v>210</v>
      </c>
      <c r="T446" s="13" t="s">
        <v>290</v>
      </c>
    </row>
    <row r="447" spans="1:20" ht="13" x14ac:dyDescent="0.6">
      <c r="A447" s="30">
        <v>448</v>
      </c>
      <c r="B447" s="47" t="s">
        <v>886</v>
      </c>
      <c r="C447" s="13" t="s">
        <v>899</v>
      </c>
      <c r="D447" s="48">
        <v>186</v>
      </c>
      <c r="E447" s="7">
        <v>1</v>
      </c>
      <c r="F447" s="48">
        <v>3</v>
      </c>
      <c r="G447" s="7">
        <v>10</v>
      </c>
      <c r="H447" s="48">
        <v>82</v>
      </c>
      <c r="I447" s="7">
        <v>6</v>
      </c>
      <c r="J447" s="48">
        <v>2701</v>
      </c>
      <c r="K447" s="7">
        <v>2249</v>
      </c>
      <c r="L447" s="48">
        <f t="shared" si="2"/>
        <v>288</v>
      </c>
      <c r="M447" s="31">
        <f t="shared" si="0"/>
        <v>0.12805691418408183</v>
      </c>
      <c r="N447" s="106">
        <v>43621</v>
      </c>
      <c r="O447" s="13" t="s">
        <v>170</v>
      </c>
      <c r="P447" s="74" t="s">
        <v>71</v>
      </c>
      <c r="Q447" s="55"/>
      <c r="R447" s="13" t="s">
        <v>221</v>
      </c>
      <c r="S447" s="13" t="s">
        <v>210</v>
      </c>
      <c r="T447" s="13" t="s">
        <v>378</v>
      </c>
    </row>
    <row r="448" spans="1:20" ht="13" x14ac:dyDescent="0.6">
      <c r="A448" s="30">
        <v>449</v>
      </c>
      <c r="B448" s="47" t="s">
        <v>891</v>
      </c>
      <c r="C448" s="13" t="s">
        <v>900</v>
      </c>
      <c r="D448" s="48">
        <v>596</v>
      </c>
      <c r="E448" s="7">
        <v>2</v>
      </c>
      <c r="F448" s="48">
        <v>3</v>
      </c>
      <c r="G448" s="7">
        <v>19</v>
      </c>
      <c r="H448" s="48">
        <v>278</v>
      </c>
      <c r="I448" s="7">
        <v>30</v>
      </c>
      <c r="J448" s="48">
        <v>7661</v>
      </c>
      <c r="K448" s="7">
        <v>6505</v>
      </c>
      <c r="L448" s="48">
        <f t="shared" si="2"/>
        <v>928</v>
      </c>
      <c r="M448" s="31">
        <f t="shared" si="0"/>
        <v>0.14265949269792466</v>
      </c>
      <c r="N448" s="106">
        <v>43651</v>
      </c>
      <c r="O448" s="13" t="s">
        <v>170</v>
      </c>
      <c r="P448" s="74" t="s">
        <v>71</v>
      </c>
      <c r="Q448" s="55"/>
      <c r="R448" s="13" t="s">
        <v>221</v>
      </c>
      <c r="S448" s="13" t="s">
        <v>221</v>
      </c>
      <c r="T448" s="13" t="s">
        <v>290</v>
      </c>
    </row>
    <row r="449" spans="1:20" ht="13" x14ac:dyDescent="0.6">
      <c r="A449" s="30">
        <v>450</v>
      </c>
      <c r="B449" s="53">
        <v>43470</v>
      </c>
      <c r="C449" s="13" t="s">
        <v>901</v>
      </c>
      <c r="D449" s="48">
        <v>1152</v>
      </c>
      <c r="E449" s="7">
        <v>28</v>
      </c>
      <c r="F449" s="48">
        <v>69</v>
      </c>
      <c r="G449" s="7">
        <v>393</v>
      </c>
      <c r="H449" s="48">
        <v>655</v>
      </c>
      <c r="I449" s="7">
        <v>107</v>
      </c>
      <c r="J449" s="48">
        <v>25795</v>
      </c>
      <c r="K449" s="7">
        <v>22486</v>
      </c>
      <c r="L449" s="48">
        <f t="shared" si="2"/>
        <v>2404</v>
      </c>
      <c r="M449" s="31">
        <f t="shared" si="0"/>
        <v>0.10691096682380148</v>
      </c>
      <c r="N449" s="106">
        <v>43682</v>
      </c>
      <c r="O449" s="13" t="s">
        <v>902</v>
      </c>
      <c r="P449" s="74" t="s">
        <v>71</v>
      </c>
      <c r="Q449" s="55"/>
      <c r="R449" s="13" t="s">
        <v>221</v>
      </c>
      <c r="S449" s="13" t="s">
        <v>221</v>
      </c>
      <c r="T449" s="13" t="s">
        <v>290</v>
      </c>
    </row>
    <row r="450" spans="1:20" ht="13" x14ac:dyDescent="0.6">
      <c r="A450" s="30">
        <v>451</v>
      </c>
      <c r="B450" s="53">
        <v>43470</v>
      </c>
      <c r="C450" s="13" t="s">
        <v>903</v>
      </c>
      <c r="D450" s="48">
        <v>67</v>
      </c>
      <c r="E450" s="7">
        <v>8</v>
      </c>
      <c r="F450" s="48">
        <v>0</v>
      </c>
      <c r="G450" s="7">
        <v>3</v>
      </c>
      <c r="H450" s="48">
        <v>18</v>
      </c>
      <c r="I450" s="7">
        <v>1</v>
      </c>
      <c r="J450" s="48">
        <v>1373</v>
      </c>
      <c r="K450" s="7">
        <v>1079</v>
      </c>
      <c r="L450" s="48">
        <f t="shared" si="2"/>
        <v>97</v>
      </c>
      <c r="M450" s="31">
        <f t="shared" si="0"/>
        <v>8.989805375347544E-2</v>
      </c>
      <c r="N450" s="106">
        <v>43682</v>
      </c>
      <c r="O450" s="13" t="s">
        <v>170</v>
      </c>
      <c r="P450" s="74" t="s">
        <v>71</v>
      </c>
      <c r="Q450" s="55"/>
      <c r="R450" s="13" t="s">
        <v>221</v>
      </c>
      <c r="S450" s="13" t="s">
        <v>221</v>
      </c>
      <c r="T450" s="13" t="s">
        <v>290</v>
      </c>
    </row>
    <row r="451" spans="1:20" ht="13" x14ac:dyDescent="0.6">
      <c r="A451" s="30">
        <v>452</v>
      </c>
      <c r="B451" s="53">
        <v>43501</v>
      </c>
      <c r="C451" s="13" t="s">
        <v>904</v>
      </c>
      <c r="D451" s="48">
        <v>343</v>
      </c>
      <c r="E451" s="7">
        <v>0</v>
      </c>
      <c r="F451" s="48">
        <v>5</v>
      </c>
      <c r="G451" s="7">
        <v>41</v>
      </c>
      <c r="H451" s="48">
        <v>7</v>
      </c>
      <c r="I451" s="7">
        <v>4</v>
      </c>
      <c r="J451" s="48">
        <v>4302</v>
      </c>
      <c r="K451" s="7">
        <v>3745</v>
      </c>
      <c r="L451" s="48">
        <f t="shared" si="2"/>
        <v>400</v>
      </c>
      <c r="M451" s="31">
        <f t="shared" si="0"/>
        <v>0.1068090787716956</v>
      </c>
      <c r="N451" s="106">
        <v>43713</v>
      </c>
      <c r="O451" s="13" t="s">
        <v>170</v>
      </c>
      <c r="P451" s="74" t="s">
        <v>71</v>
      </c>
      <c r="Q451" s="55"/>
      <c r="R451" s="13" t="s">
        <v>221</v>
      </c>
      <c r="S451" s="13" t="s">
        <v>221</v>
      </c>
      <c r="T451" s="13" t="s">
        <v>378</v>
      </c>
    </row>
    <row r="452" spans="1:20" ht="13" x14ac:dyDescent="0.6">
      <c r="A452" s="30">
        <v>453</v>
      </c>
      <c r="B452" s="53">
        <v>43529</v>
      </c>
      <c r="C452" s="13" t="s">
        <v>905</v>
      </c>
      <c r="D452" s="48">
        <v>196</v>
      </c>
      <c r="E452" s="7">
        <v>4</v>
      </c>
      <c r="F452" s="48">
        <v>2</v>
      </c>
      <c r="G452" s="7">
        <v>26</v>
      </c>
      <c r="H452" s="48">
        <v>49</v>
      </c>
      <c r="I452" s="7">
        <v>2</v>
      </c>
      <c r="J452" s="48">
        <v>2121</v>
      </c>
      <c r="K452" s="7">
        <v>1753</v>
      </c>
      <c r="L452" s="48">
        <f t="shared" si="2"/>
        <v>279</v>
      </c>
      <c r="M452" s="31">
        <f t="shared" si="0"/>
        <v>0.15915573302909297</v>
      </c>
      <c r="N452" s="28" t="s">
        <v>906</v>
      </c>
      <c r="O452" s="13" t="s">
        <v>170</v>
      </c>
      <c r="P452" s="74" t="s">
        <v>71</v>
      </c>
      <c r="Q452" s="55"/>
      <c r="R452" s="13" t="s">
        <v>221</v>
      </c>
      <c r="S452" s="13" t="s">
        <v>221</v>
      </c>
      <c r="T452" s="13" t="s">
        <v>290</v>
      </c>
    </row>
    <row r="453" spans="1:20" ht="13" x14ac:dyDescent="0.6">
      <c r="A453" s="30">
        <v>454</v>
      </c>
      <c r="B453" s="53">
        <v>43560</v>
      </c>
      <c r="C453" s="13" t="s">
        <v>907</v>
      </c>
      <c r="D453" s="48">
        <v>1270</v>
      </c>
      <c r="E453" s="7">
        <v>10</v>
      </c>
      <c r="F453" s="48">
        <v>15</v>
      </c>
      <c r="G453" s="7">
        <v>136</v>
      </c>
      <c r="H453" s="48">
        <v>191</v>
      </c>
      <c r="I453" s="7">
        <v>22</v>
      </c>
      <c r="J453" s="48">
        <v>16099</v>
      </c>
      <c r="K453" s="7">
        <v>13566</v>
      </c>
      <c r="L453" s="48">
        <f t="shared" si="2"/>
        <v>1644</v>
      </c>
      <c r="M453" s="31">
        <f t="shared" si="0"/>
        <v>0.12118531623175587</v>
      </c>
      <c r="N453" s="28" t="s">
        <v>906</v>
      </c>
      <c r="O453" s="13" t="s">
        <v>170</v>
      </c>
      <c r="P453" s="74" t="s">
        <v>71</v>
      </c>
      <c r="Q453" s="55"/>
      <c r="R453" s="13" t="s">
        <v>210</v>
      </c>
      <c r="S453" s="13" t="s">
        <v>210</v>
      </c>
      <c r="T453" s="13" t="s">
        <v>378</v>
      </c>
    </row>
    <row r="454" spans="1:20" ht="13" x14ac:dyDescent="0.6">
      <c r="A454" s="30">
        <v>455</v>
      </c>
      <c r="B454" s="53">
        <v>43590</v>
      </c>
      <c r="C454" s="13" t="s">
        <v>908</v>
      </c>
      <c r="D454" s="48">
        <v>86</v>
      </c>
      <c r="E454" s="7">
        <v>0</v>
      </c>
      <c r="F454" s="48">
        <v>0</v>
      </c>
      <c r="G454" s="7">
        <v>8</v>
      </c>
      <c r="H454" s="48">
        <v>11</v>
      </c>
      <c r="I454" s="7">
        <v>2</v>
      </c>
      <c r="J454" s="48">
        <v>1292</v>
      </c>
      <c r="K454" s="7">
        <v>983</v>
      </c>
      <c r="L454" s="48">
        <f t="shared" si="2"/>
        <v>107</v>
      </c>
      <c r="M454" s="31">
        <f t="shared" si="0"/>
        <v>0.10885045778229908</v>
      </c>
      <c r="N454" s="28" t="s">
        <v>906</v>
      </c>
      <c r="O454" s="13" t="s">
        <v>170</v>
      </c>
      <c r="P454" s="74" t="s">
        <v>71</v>
      </c>
      <c r="Q454" s="55"/>
      <c r="R454" s="13" t="s">
        <v>221</v>
      </c>
      <c r="S454" s="13" t="s">
        <v>210</v>
      </c>
      <c r="T454" s="13" t="s">
        <v>311</v>
      </c>
    </row>
    <row r="455" spans="1:20" ht="13" x14ac:dyDescent="0.6">
      <c r="A455" s="30">
        <v>456</v>
      </c>
      <c r="B455" s="53">
        <v>43621</v>
      </c>
      <c r="C455" s="13" t="s">
        <v>909</v>
      </c>
      <c r="D455" s="48">
        <v>104</v>
      </c>
      <c r="E455" s="7">
        <v>0</v>
      </c>
      <c r="F455" s="48">
        <v>1</v>
      </c>
      <c r="G455" s="7">
        <v>9</v>
      </c>
      <c r="H455" s="48">
        <v>14</v>
      </c>
      <c r="I455" s="7">
        <v>2</v>
      </c>
      <c r="J455" s="48">
        <v>1365</v>
      </c>
      <c r="K455" s="7">
        <v>1091</v>
      </c>
      <c r="L455" s="48">
        <f t="shared" si="2"/>
        <v>130</v>
      </c>
      <c r="M455" s="31">
        <f t="shared" si="0"/>
        <v>0.11915673693858846</v>
      </c>
      <c r="N455" s="28" t="s">
        <v>906</v>
      </c>
      <c r="O455" s="13" t="s">
        <v>170</v>
      </c>
      <c r="P455" s="74" t="s">
        <v>71</v>
      </c>
      <c r="Q455" s="55"/>
      <c r="R455" s="13" t="s">
        <v>210</v>
      </c>
      <c r="S455" s="13" t="s">
        <v>221</v>
      </c>
      <c r="T455" s="13" t="s">
        <v>290</v>
      </c>
    </row>
    <row r="456" spans="1:20" ht="13" x14ac:dyDescent="0.6">
      <c r="A456" s="30">
        <v>457</v>
      </c>
      <c r="B456" s="53">
        <v>43651</v>
      </c>
      <c r="C456" s="13" t="s">
        <v>910</v>
      </c>
      <c r="D456" s="48">
        <v>97</v>
      </c>
      <c r="E456" s="7">
        <v>1</v>
      </c>
      <c r="F456" s="48">
        <v>0</v>
      </c>
      <c r="G456" s="7">
        <v>6</v>
      </c>
      <c r="H456" s="48">
        <v>29</v>
      </c>
      <c r="I456" s="7">
        <v>2</v>
      </c>
      <c r="J456" s="48">
        <v>1724</v>
      </c>
      <c r="K456" s="7">
        <v>1360</v>
      </c>
      <c r="L456" s="48">
        <f t="shared" si="2"/>
        <v>135</v>
      </c>
      <c r="M456" s="31">
        <f t="shared" si="0"/>
        <v>9.9264705882352935E-2</v>
      </c>
      <c r="N456" s="28" t="s">
        <v>906</v>
      </c>
      <c r="O456" s="13" t="s">
        <v>170</v>
      </c>
      <c r="P456" s="74" t="s">
        <v>71</v>
      </c>
      <c r="Q456" s="55"/>
      <c r="R456" s="13" t="s">
        <v>221</v>
      </c>
      <c r="S456" s="13" t="s">
        <v>210</v>
      </c>
      <c r="T456" s="13" t="s">
        <v>290</v>
      </c>
    </row>
    <row r="457" spans="1:20" ht="13" x14ac:dyDescent="0.6">
      <c r="A457" s="30">
        <v>458</v>
      </c>
      <c r="B457" s="53">
        <v>43682</v>
      </c>
      <c r="C457" s="13" t="s">
        <v>911</v>
      </c>
      <c r="D457" s="48">
        <v>136</v>
      </c>
      <c r="E457" s="7">
        <v>0</v>
      </c>
      <c r="F457" s="48">
        <v>2</v>
      </c>
      <c r="G457" s="7">
        <v>16</v>
      </c>
      <c r="H457" s="48">
        <v>48</v>
      </c>
      <c r="I457" s="7">
        <v>1</v>
      </c>
      <c r="J457" s="48">
        <v>2858</v>
      </c>
      <c r="K457" s="7">
        <v>2491</v>
      </c>
      <c r="L457" s="48">
        <f t="shared" si="2"/>
        <v>203</v>
      </c>
      <c r="M457" s="31">
        <f t="shared" si="0"/>
        <v>8.1493376154154959E-2</v>
      </c>
      <c r="N457" s="28" t="s">
        <v>906</v>
      </c>
      <c r="O457" s="13" t="s">
        <v>170</v>
      </c>
      <c r="P457" s="74" t="s">
        <v>71</v>
      </c>
      <c r="Q457" s="55"/>
      <c r="R457" s="13" t="s">
        <v>210</v>
      </c>
      <c r="S457" s="13" t="s">
        <v>210</v>
      </c>
      <c r="T457" s="13" t="s">
        <v>290</v>
      </c>
    </row>
    <row r="458" spans="1:20" ht="13" x14ac:dyDescent="0.6">
      <c r="A458" s="30">
        <v>459</v>
      </c>
      <c r="B458" s="53">
        <v>43713</v>
      </c>
      <c r="C458" s="13" t="s">
        <v>912</v>
      </c>
      <c r="D458" s="48">
        <v>219</v>
      </c>
      <c r="E458" s="7">
        <v>0</v>
      </c>
      <c r="F458" s="48">
        <v>0</v>
      </c>
      <c r="G458" s="7">
        <v>18</v>
      </c>
      <c r="H458" s="48">
        <v>70</v>
      </c>
      <c r="I458" s="7">
        <v>3</v>
      </c>
      <c r="J458" s="48">
        <v>2690</v>
      </c>
      <c r="K458" s="7">
        <v>2276</v>
      </c>
      <c r="L458" s="48">
        <f t="shared" si="2"/>
        <v>310</v>
      </c>
      <c r="M458" s="31">
        <f t="shared" si="0"/>
        <v>0.13620386643233742</v>
      </c>
      <c r="N458" s="28" t="s">
        <v>906</v>
      </c>
      <c r="O458" s="13" t="s">
        <v>170</v>
      </c>
      <c r="P458" s="74" t="s">
        <v>71</v>
      </c>
      <c r="Q458" s="55"/>
      <c r="R458" s="13" t="s">
        <v>210</v>
      </c>
      <c r="S458" s="13" t="s">
        <v>221</v>
      </c>
      <c r="T458" s="13" t="s">
        <v>290</v>
      </c>
    </row>
    <row r="459" spans="1:20" ht="13" x14ac:dyDescent="0.6">
      <c r="A459" s="30">
        <v>460</v>
      </c>
      <c r="B459" s="53">
        <v>43743</v>
      </c>
      <c r="C459" s="13" t="s">
        <v>913</v>
      </c>
      <c r="D459" s="48">
        <v>53</v>
      </c>
      <c r="E459" s="7">
        <v>0</v>
      </c>
      <c r="F459" s="48">
        <v>0</v>
      </c>
      <c r="G459" s="7">
        <v>0</v>
      </c>
      <c r="H459" s="48">
        <v>2</v>
      </c>
      <c r="I459" s="7">
        <v>0</v>
      </c>
      <c r="J459" s="48">
        <v>903</v>
      </c>
      <c r="K459" s="7">
        <v>683</v>
      </c>
      <c r="L459" s="48">
        <f t="shared" si="2"/>
        <v>55</v>
      </c>
      <c r="M459" s="31">
        <f t="shared" si="0"/>
        <v>8.0527086383601759E-2</v>
      </c>
      <c r="N459" s="28" t="s">
        <v>906</v>
      </c>
      <c r="O459" s="13" t="s">
        <v>170</v>
      </c>
      <c r="P459" s="74" t="s">
        <v>71</v>
      </c>
      <c r="Q459" s="55"/>
      <c r="R459" s="13" t="s">
        <v>221</v>
      </c>
      <c r="S459" s="13" t="s">
        <v>221</v>
      </c>
      <c r="T459" s="13" t="s">
        <v>311</v>
      </c>
    </row>
    <row r="460" spans="1:20" ht="13" x14ac:dyDescent="0.6">
      <c r="A460" s="30">
        <v>461</v>
      </c>
      <c r="B460" s="53">
        <v>43774</v>
      </c>
      <c r="C460" s="13" t="s">
        <v>914</v>
      </c>
      <c r="D460" s="48">
        <v>40</v>
      </c>
      <c r="E460" s="7">
        <v>0</v>
      </c>
      <c r="F460" s="48">
        <v>2</v>
      </c>
      <c r="G460" s="7">
        <v>0</v>
      </c>
      <c r="H460" s="48">
        <v>11</v>
      </c>
      <c r="I460" s="7">
        <v>1</v>
      </c>
      <c r="J460" s="48">
        <v>1115</v>
      </c>
      <c r="K460" s="7">
        <v>817</v>
      </c>
      <c r="L460" s="48">
        <f t="shared" si="2"/>
        <v>54</v>
      </c>
      <c r="M460" s="31">
        <f t="shared" si="0"/>
        <v>6.6095471236230108E-2</v>
      </c>
      <c r="N460" s="28" t="s">
        <v>915</v>
      </c>
      <c r="O460" s="13" t="s">
        <v>170</v>
      </c>
      <c r="P460" s="74" t="s">
        <v>71</v>
      </c>
      <c r="Q460" s="55"/>
      <c r="R460" s="13" t="s">
        <v>221</v>
      </c>
      <c r="S460" s="13" t="s">
        <v>210</v>
      </c>
      <c r="T460" s="13" t="s">
        <v>282</v>
      </c>
    </row>
    <row r="461" spans="1:20" ht="13" x14ac:dyDescent="0.6">
      <c r="A461" s="30">
        <v>462</v>
      </c>
      <c r="B461" s="53">
        <v>43804</v>
      </c>
      <c r="C461" s="13" t="s">
        <v>916</v>
      </c>
      <c r="D461" s="48">
        <v>482</v>
      </c>
      <c r="E461" s="7">
        <v>2</v>
      </c>
      <c r="F461" s="48">
        <v>14</v>
      </c>
      <c r="G461" s="7">
        <v>56</v>
      </c>
      <c r="H461" s="48">
        <v>119</v>
      </c>
      <c r="I461" s="7">
        <v>10</v>
      </c>
      <c r="J461" s="48">
        <v>6447</v>
      </c>
      <c r="K461" s="7">
        <v>5660</v>
      </c>
      <c r="L461" s="48">
        <f t="shared" si="2"/>
        <v>683</v>
      </c>
      <c r="M461" s="31">
        <f t="shared" si="0"/>
        <v>0.1206713780918728</v>
      </c>
      <c r="N461" s="28" t="s">
        <v>915</v>
      </c>
      <c r="O461" s="13" t="s">
        <v>170</v>
      </c>
      <c r="P461" s="74" t="s">
        <v>71</v>
      </c>
      <c r="Q461" s="55"/>
      <c r="R461" s="13" t="s">
        <v>210</v>
      </c>
      <c r="S461" s="13" t="s">
        <v>210</v>
      </c>
      <c r="T461" s="13" t="s">
        <v>290</v>
      </c>
    </row>
    <row r="462" spans="1:20" ht="13" x14ac:dyDescent="0.6">
      <c r="A462" s="30">
        <v>463</v>
      </c>
      <c r="B462" s="47" t="s">
        <v>917</v>
      </c>
      <c r="C462" s="13" t="s">
        <v>918</v>
      </c>
      <c r="D462" s="48">
        <v>285</v>
      </c>
      <c r="E462" s="7">
        <v>1</v>
      </c>
      <c r="F462" s="48">
        <v>3</v>
      </c>
      <c r="G462" s="7">
        <v>17</v>
      </c>
      <c r="H462" s="48">
        <v>24</v>
      </c>
      <c r="I462" s="7">
        <v>1</v>
      </c>
      <c r="J462" s="48">
        <v>2852</v>
      </c>
      <c r="K462" s="7">
        <v>3150</v>
      </c>
      <c r="L462" s="48">
        <f t="shared" si="2"/>
        <v>331</v>
      </c>
      <c r="M462" s="31">
        <f t="shared" si="0"/>
        <v>0.10507936507936508</v>
      </c>
      <c r="N462" s="28" t="s">
        <v>915</v>
      </c>
      <c r="O462" s="13" t="s">
        <v>170</v>
      </c>
      <c r="P462" s="74" t="s">
        <v>71</v>
      </c>
      <c r="Q462" s="55"/>
      <c r="R462" s="13" t="s">
        <v>221</v>
      </c>
      <c r="S462" s="13" t="s">
        <v>221</v>
      </c>
      <c r="T462" s="13" t="s">
        <v>290</v>
      </c>
    </row>
    <row r="463" spans="1:20" ht="13" x14ac:dyDescent="0.6">
      <c r="A463" s="30">
        <v>464</v>
      </c>
      <c r="B463" s="47" t="s">
        <v>919</v>
      </c>
      <c r="C463" s="13" t="s">
        <v>920</v>
      </c>
      <c r="D463" s="48">
        <v>97</v>
      </c>
      <c r="E463" s="7">
        <v>1</v>
      </c>
      <c r="F463" s="48">
        <v>0</v>
      </c>
      <c r="G463" s="7">
        <v>6</v>
      </c>
      <c r="H463" s="48">
        <v>29</v>
      </c>
      <c r="I463" s="7">
        <v>2</v>
      </c>
      <c r="J463" s="48">
        <v>1731</v>
      </c>
      <c r="K463" s="7">
        <v>1368</v>
      </c>
      <c r="L463" s="48">
        <f t="shared" si="2"/>
        <v>135</v>
      </c>
      <c r="M463" s="31">
        <f t="shared" si="0"/>
        <v>9.8684210526315791E-2</v>
      </c>
      <c r="N463" s="28" t="s">
        <v>921</v>
      </c>
      <c r="O463" s="13" t="s">
        <v>170</v>
      </c>
      <c r="P463" s="74" t="s">
        <v>71</v>
      </c>
      <c r="Q463" s="55"/>
      <c r="R463" s="13" t="s">
        <v>221</v>
      </c>
      <c r="S463" s="13" t="s">
        <v>210</v>
      </c>
      <c r="T463" s="13" t="s">
        <v>378</v>
      </c>
    </row>
    <row r="464" spans="1:20" ht="13" x14ac:dyDescent="0.6">
      <c r="A464" s="30">
        <v>465</v>
      </c>
      <c r="B464" s="47" t="s">
        <v>160</v>
      </c>
      <c r="C464" s="13" t="s">
        <v>922</v>
      </c>
      <c r="D464" s="48">
        <v>58</v>
      </c>
      <c r="E464" s="7">
        <v>0</v>
      </c>
      <c r="F464" s="48">
        <v>0</v>
      </c>
      <c r="G464" s="7">
        <v>3</v>
      </c>
      <c r="H464" s="48">
        <v>9</v>
      </c>
      <c r="I464" s="7">
        <v>0</v>
      </c>
      <c r="J464" s="48">
        <v>1057</v>
      </c>
      <c r="K464" s="7">
        <v>819</v>
      </c>
      <c r="L464" s="48">
        <f t="shared" si="2"/>
        <v>70</v>
      </c>
      <c r="M464" s="31">
        <f t="shared" si="0"/>
        <v>8.5470085470085472E-2</v>
      </c>
      <c r="N464" s="28" t="s">
        <v>162</v>
      </c>
      <c r="O464" s="13" t="s">
        <v>170</v>
      </c>
      <c r="P464" s="74" t="s">
        <v>71</v>
      </c>
      <c r="Q464" s="55"/>
      <c r="R464" s="13" t="s">
        <v>221</v>
      </c>
      <c r="S464" s="13" t="s">
        <v>221</v>
      </c>
      <c r="T464" s="13" t="s">
        <v>290</v>
      </c>
    </row>
    <row r="465" spans="1:20" ht="13" x14ac:dyDescent="0.6">
      <c r="A465" s="30">
        <v>466</v>
      </c>
      <c r="B465" s="47" t="s">
        <v>923</v>
      </c>
      <c r="C465" s="13" t="s">
        <v>924</v>
      </c>
      <c r="D465" s="48">
        <v>57</v>
      </c>
      <c r="E465" s="7">
        <v>0</v>
      </c>
      <c r="F465" s="48">
        <v>1</v>
      </c>
      <c r="G465" s="7">
        <v>2</v>
      </c>
      <c r="H465" s="48">
        <v>3</v>
      </c>
      <c r="I465" s="7">
        <v>0</v>
      </c>
      <c r="J465" s="48">
        <v>1093</v>
      </c>
      <c r="K465" s="7">
        <v>835</v>
      </c>
      <c r="L465" s="48">
        <f t="shared" si="2"/>
        <v>63</v>
      </c>
      <c r="M465" s="31">
        <f t="shared" si="0"/>
        <v>7.5449101796407181E-2</v>
      </c>
      <c r="N465" s="28" t="s">
        <v>925</v>
      </c>
      <c r="O465" s="13" t="s">
        <v>170</v>
      </c>
      <c r="P465" s="74" t="s">
        <v>71</v>
      </c>
      <c r="Q465" s="55"/>
      <c r="R465" s="13" t="s">
        <v>221</v>
      </c>
      <c r="S465" s="13" t="s">
        <v>210</v>
      </c>
      <c r="T465" s="13" t="s">
        <v>290</v>
      </c>
    </row>
    <row r="466" spans="1:20" ht="13" x14ac:dyDescent="0.6">
      <c r="A466" s="30">
        <v>467</v>
      </c>
      <c r="B466" s="47" t="s">
        <v>906</v>
      </c>
      <c r="C466" s="13" t="s">
        <v>926</v>
      </c>
      <c r="D466" s="48">
        <v>49</v>
      </c>
      <c r="E466" s="7">
        <v>0</v>
      </c>
      <c r="F466" s="48">
        <v>0</v>
      </c>
      <c r="G466" s="7">
        <v>2</v>
      </c>
      <c r="H466" s="48">
        <v>11</v>
      </c>
      <c r="I466" s="7">
        <v>0</v>
      </c>
      <c r="J466" s="48">
        <v>1022</v>
      </c>
      <c r="K466" s="7">
        <v>803</v>
      </c>
      <c r="L466" s="48">
        <f t="shared" si="2"/>
        <v>62</v>
      </c>
      <c r="M466" s="31">
        <f t="shared" si="0"/>
        <v>7.7210460772104611E-2</v>
      </c>
      <c r="N466" s="7" t="s">
        <v>164</v>
      </c>
      <c r="O466" s="13" t="s">
        <v>170</v>
      </c>
      <c r="P466" s="74" t="s">
        <v>71</v>
      </c>
      <c r="Q466" s="55"/>
      <c r="R466" s="13" t="s">
        <v>221</v>
      </c>
      <c r="S466" s="13" t="s">
        <v>210</v>
      </c>
      <c r="T466" s="13" t="s">
        <v>290</v>
      </c>
    </row>
    <row r="467" spans="1:20" ht="13" x14ac:dyDescent="0.6">
      <c r="A467" s="30">
        <v>468</v>
      </c>
      <c r="B467" s="47" t="s">
        <v>915</v>
      </c>
      <c r="C467" s="13" t="s">
        <v>927</v>
      </c>
      <c r="D467" s="48">
        <v>137</v>
      </c>
      <c r="E467" s="7">
        <v>0</v>
      </c>
      <c r="F467" s="48">
        <v>1</v>
      </c>
      <c r="G467" s="7">
        <v>13</v>
      </c>
      <c r="H467" s="48">
        <v>42</v>
      </c>
      <c r="I467" s="7">
        <v>1</v>
      </c>
      <c r="J467" s="48">
        <v>2310</v>
      </c>
      <c r="K467" s="7">
        <v>1887</v>
      </c>
      <c r="L467" s="48">
        <f t="shared" si="2"/>
        <v>194</v>
      </c>
      <c r="M467" s="31">
        <f t="shared" si="0"/>
        <v>0.10280869104398516</v>
      </c>
      <c r="N467" s="7" t="s">
        <v>164</v>
      </c>
      <c r="O467" s="13" t="s">
        <v>170</v>
      </c>
      <c r="P467" s="74" t="s">
        <v>71</v>
      </c>
      <c r="Q467" s="55"/>
      <c r="R467" s="13" t="s">
        <v>221</v>
      </c>
      <c r="S467" s="13" t="s">
        <v>221</v>
      </c>
      <c r="T467" s="13" t="s">
        <v>282</v>
      </c>
    </row>
    <row r="468" spans="1:20" ht="13" x14ac:dyDescent="0.6">
      <c r="A468" s="30">
        <v>469</v>
      </c>
      <c r="B468" s="47" t="s">
        <v>915</v>
      </c>
      <c r="C468" s="13" t="s">
        <v>928</v>
      </c>
      <c r="D468" s="48">
        <v>124</v>
      </c>
      <c r="E468" s="7">
        <v>3</v>
      </c>
      <c r="F468" s="48">
        <v>10</v>
      </c>
      <c r="G468" s="7">
        <v>29</v>
      </c>
      <c r="H468" s="48">
        <v>43</v>
      </c>
      <c r="I468" s="7">
        <v>5</v>
      </c>
      <c r="J468" s="48">
        <v>2933</v>
      </c>
      <c r="K468" s="7">
        <v>2483</v>
      </c>
      <c r="L468" s="48">
        <f t="shared" si="2"/>
        <v>214</v>
      </c>
      <c r="M468" s="31">
        <f t="shared" si="0"/>
        <v>8.6186065243656865E-2</v>
      </c>
      <c r="N468" s="7" t="s">
        <v>164</v>
      </c>
      <c r="O468" s="13" t="s">
        <v>170</v>
      </c>
      <c r="P468" s="74" t="s">
        <v>71</v>
      </c>
      <c r="Q468" s="55"/>
      <c r="R468" s="13" t="s">
        <v>221</v>
      </c>
      <c r="S468" s="13" t="s">
        <v>210</v>
      </c>
      <c r="T468" s="13" t="s">
        <v>378</v>
      </c>
    </row>
    <row r="469" spans="1:20" ht="13" x14ac:dyDescent="0.6">
      <c r="A469" s="30">
        <v>470</v>
      </c>
      <c r="B469" s="47" t="s">
        <v>921</v>
      </c>
      <c r="C469" s="13" t="s">
        <v>929</v>
      </c>
      <c r="D469" s="48">
        <v>84</v>
      </c>
      <c r="E469" s="7">
        <v>0</v>
      </c>
      <c r="F469" s="48">
        <v>0</v>
      </c>
      <c r="G469" s="7">
        <v>2</v>
      </c>
      <c r="H469" s="48">
        <v>4</v>
      </c>
      <c r="I469" s="7">
        <v>0</v>
      </c>
      <c r="J469" s="48">
        <v>1049</v>
      </c>
      <c r="K469" s="7">
        <v>1303</v>
      </c>
      <c r="L469" s="48">
        <f t="shared" si="2"/>
        <v>90</v>
      </c>
      <c r="M469" s="31">
        <f t="shared" si="0"/>
        <v>6.9071373752877974E-2</v>
      </c>
      <c r="N469" s="7" t="s">
        <v>164</v>
      </c>
      <c r="O469" s="13" t="s">
        <v>170</v>
      </c>
      <c r="P469" s="74" t="s">
        <v>71</v>
      </c>
      <c r="Q469" s="55"/>
      <c r="R469" s="13" t="s">
        <v>221</v>
      </c>
      <c r="S469" s="13" t="s">
        <v>210</v>
      </c>
      <c r="T469" s="13" t="s">
        <v>378</v>
      </c>
    </row>
    <row r="470" spans="1:20" ht="13" x14ac:dyDescent="0.6">
      <c r="A470" s="30">
        <v>471</v>
      </c>
      <c r="B470" s="47" t="s">
        <v>921</v>
      </c>
      <c r="C470" s="13" t="s">
        <v>930</v>
      </c>
      <c r="D470" s="48">
        <v>95</v>
      </c>
      <c r="E470" s="7">
        <v>2</v>
      </c>
      <c r="F470" s="48">
        <v>0</v>
      </c>
      <c r="G470" s="7">
        <v>5</v>
      </c>
      <c r="H470" s="48">
        <v>13</v>
      </c>
      <c r="I470" s="7">
        <v>1</v>
      </c>
      <c r="J470" s="48">
        <v>1611</v>
      </c>
      <c r="K470" s="7">
        <v>1324</v>
      </c>
      <c r="L470" s="48">
        <f t="shared" si="2"/>
        <v>116</v>
      </c>
      <c r="M470" s="31">
        <f t="shared" si="0"/>
        <v>8.7613293051359523E-2</v>
      </c>
      <c r="N470" s="7" t="s">
        <v>164</v>
      </c>
      <c r="O470" s="13" t="s">
        <v>170</v>
      </c>
      <c r="P470" s="74" t="s">
        <v>71</v>
      </c>
      <c r="Q470" s="55"/>
      <c r="R470" s="13" t="s">
        <v>210</v>
      </c>
      <c r="S470" s="13" t="s">
        <v>221</v>
      </c>
      <c r="T470" s="13" t="s">
        <v>378</v>
      </c>
    </row>
    <row r="471" spans="1:20" ht="13" x14ac:dyDescent="0.6">
      <c r="A471" s="30">
        <v>472</v>
      </c>
      <c r="B471" s="47" t="s">
        <v>162</v>
      </c>
      <c r="C471" s="13" t="s">
        <v>931</v>
      </c>
      <c r="D471" s="48">
        <v>222</v>
      </c>
      <c r="E471" s="7">
        <v>2</v>
      </c>
      <c r="F471" s="48">
        <v>3</v>
      </c>
      <c r="G471" s="7">
        <v>19</v>
      </c>
      <c r="H471" s="48">
        <v>134</v>
      </c>
      <c r="I471" s="7">
        <v>3</v>
      </c>
      <c r="J471" s="48">
        <v>3752</v>
      </c>
      <c r="K471" s="7">
        <v>3182</v>
      </c>
      <c r="L471" s="48">
        <f t="shared" si="2"/>
        <v>383</v>
      </c>
      <c r="M471" s="31">
        <f t="shared" si="0"/>
        <v>0.12036455059710874</v>
      </c>
      <c r="N471" s="106">
        <v>43561</v>
      </c>
      <c r="O471" s="13" t="s">
        <v>170</v>
      </c>
      <c r="P471" s="74" t="s">
        <v>71</v>
      </c>
      <c r="Q471" s="55"/>
      <c r="R471" s="13" t="s">
        <v>221</v>
      </c>
      <c r="S471" s="13" t="s">
        <v>210</v>
      </c>
      <c r="T471" s="13" t="s">
        <v>311</v>
      </c>
    </row>
    <row r="472" spans="1:20" ht="13" x14ac:dyDescent="0.6">
      <c r="A472" s="30">
        <v>473</v>
      </c>
      <c r="B472" s="47" t="s">
        <v>925</v>
      </c>
      <c r="C472" s="13" t="s">
        <v>932</v>
      </c>
      <c r="D472" s="48">
        <v>54</v>
      </c>
      <c r="E472" s="7">
        <v>0</v>
      </c>
      <c r="F472" s="48">
        <v>5</v>
      </c>
      <c r="G472" s="7">
        <v>6</v>
      </c>
      <c r="H472" s="48">
        <v>8</v>
      </c>
      <c r="I472" s="7">
        <v>1</v>
      </c>
      <c r="J472" s="48">
        <v>1157</v>
      </c>
      <c r="K472" s="7">
        <v>884</v>
      </c>
      <c r="L472" s="48">
        <f t="shared" si="2"/>
        <v>74</v>
      </c>
      <c r="M472" s="31">
        <f t="shared" si="0"/>
        <v>8.3710407239818999E-2</v>
      </c>
      <c r="N472" s="106">
        <v>43561</v>
      </c>
      <c r="O472" s="13" t="s">
        <v>170</v>
      </c>
      <c r="P472" s="74" t="s">
        <v>71</v>
      </c>
      <c r="Q472" s="55"/>
      <c r="R472" s="13" t="s">
        <v>210</v>
      </c>
      <c r="S472" s="13" t="s">
        <v>210</v>
      </c>
      <c r="T472" s="13" t="s">
        <v>290</v>
      </c>
    </row>
    <row r="473" spans="1:20" ht="13" x14ac:dyDescent="0.6">
      <c r="A473" s="30">
        <v>474</v>
      </c>
      <c r="B473" s="47" t="s">
        <v>933</v>
      </c>
      <c r="C473" s="13" t="s">
        <v>934</v>
      </c>
      <c r="D473" s="48">
        <v>173</v>
      </c>
      <c r="E473" s="7">
        <v>0</v>
      </c>
      <c r="F473" s="48">
        <v>0</v>
      </c>
      <c r="G473" s="7">
        <v>13</v>
      </c>
      <c r="H473" s="48">
        <v>38</v>
      </c>
      <c r="I473" s="7">
        <v>3</v>
      </c>
      <c r="J473" s="48">
        <v>5131</v>
      </c>
      <c r="K473" s="7">
        <v>4645</v>
      </c>
      <c r="L473" s="48">
        <f t="shared" si="2"/>
        <v>227</v>
      </c>
      <c r="M473" s="31">
        <f t="shared" si="0"/>
        <v>4.8869752421959095E-2</v>
      </c>
      <c r="N473" s="106">
        <v>43561</v>
      </c>
      <c r="O473" s="13" t="s">
        <v>170</v>
      </c>
      <c r="P473" s="74" t="s">
        <v>71</v>
      </c>
      <c r="Q473" s="55"/>
      <c r="R473" s="13" t="s">
        <v>221</v>
      </c>
      <c r="S473" s="13" t="s">
        <v>210</v>
      </c>
      <c r="T473" s="13" t="s">
        <v>290</v>
      </c>
    </row>
    <row r="474" spans="1:20" ht="13" x14ac:dyDescent="0.6">
      <c r="A474" s="30">
        <v>475</v>
      </c>
      <c r="B474" s="47" t="s">
        <v>935</v>
      </c>
      <c r="C474" s="13" t="s">
        <v>936</v>
      </c>
      <c r="D474" s="48">
        <v>175</v>
      </c>
      <c r="E474" s="7">
        <v>0</v>
      </c>
      <c r="F474" s="48">
        <v>1</v>
      </c>
      <c r="G474" s="7">
        <v>15</v>
      </c>
      <c r="H474" s="48">
        <v>36</v>
      </c>
      <c r="I474" s="7">
        <v>3</v>
      </c>
      <c r="J474" s="48">
        <v>3042</v>
      </c>
      <c r="K474" s="7">
        <v>2652</v>
      </c>
      <c r="L474" s="48">
        <f t="shared" si="2"/>
        <v>230</v>
      </c>
      <c r="M474" s="31">
        <f t="shared" si="0"/>
        <v>8.6726998491704371E-2</v>
      </c>
      <c r="N474" s="106">
        <v>43561</v>
      </c>
      <c r="O474" s="13" t="s">
        <v>170</v>
      </c>
      <c r="P474" s="74" t="s">
        <v>71</v>
      </c>
      <c r="Q474" s="55"/>
      <c r="R474" s="13" t="s">
        <v>210</v>
      </c>
      <c r="S474" s="13" t="s">
        <v>210</v>
      </c>
      <c r="T474" s="13" t="s">
        <v>290</v>
      </c>
    </row>
    <row r="475" spans="1:20" ht="13" x14ac:dyDescent="0.6">
      <c r="A475" s="30">
        <v>476</v>
      </c>
      <c r="B475" s="47" t="s">
        <v>937</v>
      </c>
      <c r="C475" s="13" t="s">
        <v>938</v>
      </c>
      <c r="D475" s="48">
        <v>84</v>
      </c>
      <c r="E475" s="7">
        <v>0</v>
      </c>
      <c r="F475" s="48">
        <v>0</v>
      </c>
      <c r="G475" s="7">
        <v>8</v>
      </c>
      <c r="H475" s="48">
        <v>33</v>
      </c>
      <c r="I475" s="7">
        <v>2</v>
      </c>
      <c r="J475" s="48">
        <v>1493</v>
      </c>
      <c r="K475" s="7">
        <v>1140</v>
      </c>
      <c r="L475" s="48">
        <f t="shared" si="2"/>
        <v>127</v>
      </c>
      <c r="M475" s="31">
        <f t="shared" si="0"/>
        <v>0.11140350877192982</v>
      </c>
      <c r="N475" s="106">
        <v>43561</v>
      </c>
      <c r="O475" s="13" t="s">
        <v>170</v>
      </c>
      <c r="P475" s="74" t="s">
        <v>71</v>
      </c>
      <c r="Q475" s="55"/>
      <c r="R475" s="13" t="s">
        <v>221</v>
      </c>
      <c r="S475" s="13" t="s">
        <v>210</v>
      </c>
      <c r="T475" s="13" t="s">
        <v>290</v>
      </c>
    </row>
    <row r="476" spans="1:20" ht="13" x14ac:dyDescent="0.6">
      <c r="A476" s="30">
        <v>477</v>
      </c>
      <c r="B476" s="47" t="s">
        <v>939</v>
      </c>
      <c r="C476" s="13" t="s">
        <v>940</v>
      </c>
      <c r="D476" s="48">
        <v>25</v>
      </c>
      <c r="E476" s="7">
        <v>1</v>
      </c>
      <c r="F476" s="48">
        <v>0</v>
      </c>
      <c r="G476" s="7">
        <v>0</v>
      </c>
      <c r="H476" s="48">
        <v>0</v>
      </c>
      <c r="I476" s="7">
        <v>0</v>
      </c>
      <c r="J476" s="48">
        <v>956</v>
      </c>
      <c r="K476" s="7">
        <v>720</v>
      </c>
      <c r="L476" s="48">
        <f t="shared" si="2"/>
        <v>26</v>
      </c>
      <c r="M476" s="31">
        <f t="shared" si="0"/>
        <v>3.6111111111111108E-2</v>
      </c>
      <c r="N476" s="106">
        <v>43561</v>
      </c>
      <c r="O476" s="13" t="s">
        <v>170</v>
      </c>
      <c r="P476" s="74" t="s">
        <v>71</v>
      </c>
      <c r="Q476" s="55"/>
      <c r="R476" s="13" t="s">
        <v>221</v>
      </c>
      <c r="S476" s="13" t="s">
        <v>210</v>
      </c>
      <c r="T476" s="13" t="s">
        <v>282</v>
      </c>
    </row>
    <row r="477" spans="1:20" ht="13" x14ac:dyDescent="0.6">
      <c r="A477" s="30">
        <v>478</v>
      </c>
      <c r="B477" s="47" t="s">
        <v>941</v>
      </c>
      <c r="C477" s="13" t="s">
        <v>942</v>
      </c>
      <c r="D477" s="48">
        <v>120</v>
      </c>
      <c r="E477" s="7">
        <v>6</v>
      </c>
      <c r="F477" s="48">
        <v>5</v>
      </c>
      <c r="G477" s="7">
        <v>10</v>
      </c>
      <c r="H477" s="48">
        <v>54</v>
      </c>
      <c r="I477" s="7">
        <v>3</v>
      </c>
      <c r="J477" s="48">
        <v>1874</v>
      </c>
      <c r="K477" s="7">
        <v>1456</v>
      </c>
      <c r="L477" s="48">
        <f t="shared" si="2"/>
        <v>198</v>
      </c>
      <c r="M477" s="31">
        <f t="shared" si="0"/>
        <v>0.13598901098901098</v>
      </c>
      <c r="N477" s="106">
        <v>43561</v>
      </c>
      <c r="O477" s="13" t="s">
        <v>170</v>
      </c>
      <c r="P477" s="74" t="s">
        <v>71</v>
      </c>
      <c r="Q477" s="55"/>
      <c r="R477" s="13" t="s">
        <v>221</v>
      </c>
      <c r="S477" s="13" t="s">
        <v>210</v>
      </c>
      <c r="T477" s="13" t="s">
        <v>211</v>
      </c>
    </row>
    <row r="478" spans="1:20" ht="13" x14ac:dyDescent="0.6">
      <c r="A478" s="30">
        <v>479</v>
      </c>
      <c r="B478" s="47" t="s">
        <v>164</v>
      </c>
      <c r="C478" s="13" t="s">
        <v>943</v>
      </c>
      <c r="D478" s="48">
        <v>50</v>
      </c>
      <c r="E478" s="7">
        <v>2</v>
      </c>
      <c r="F478" s="48">
        <v>0</v>
      </c>
      <c r="G478" s="7">
        <v>0</v>
      </c>
      <c r="H478" s="48">
        <v>7</v>
      </c>
      <c r="I478" s="7">
        <v>0</v>
      </c>
      <c r="J478" s="48">
        <v>1115</v>
      </c>
      <c r="K478" s="7">
        <v>844</v>
      </c>
      <c r="L478" s="48">
        <f t="shared" si="2"/>
        <v>59</v>
      </c>
      <c r="M478" s="31">
        <f t="shared" si="0"/>
        <v>6.990521327014218E-2</v>
      </c>
      <c r="N478" s="106">
        <v>43561</v>
      </c>
      <c r="O478" s="13" t="s">
        <v>170</v>
      </c>
      <c r="P478" s="74" t="s">
        <v>71</v>
      </c>
      <c r="Q478" s="55"/>
      <c r="R478" s="13" t="s">
        <v>221</v>
      </c>
      <c r="S478" s="13" t="s">
        <v>210</v>
      </c>
      <c r="T478" s="13" t="s">
        <v>290</v>
      </c>
    </row>
    <row r="479" spans="1:20" ht="13" x14ac:dyDescent="0.6">
      <c r="A479" s="30">
        <v>480</v>
      </c>
      <c r="B479" s="47" t="s">
        <v>944</v>
      </c>
      <c r="C479" s="13" t="s">
        <v>945</v>
      </c>
      <c r="D479" s="48">
        <v>50</v>
      </c>
      <c r="E479" s="7">
        <v>0</v>
      </c>
      <c r="F479" s="48">
        <v>0</v>
      </c>
      <c r="G479" s="7">
        <v>4</v>
      </c>
      <c r="H479" s="48">
        <v>0</v>
      </c>
      <c r="I479" s="7">
        <v>0</v>
      </c>
      <c r="J479" s="48">
        <v>1019</v>
      </c>
      <c r="K479" s="7">
        <v>782</v>
      </c>
      <c r="L479" s="48">
        <f t="shared" si="2"/>
        <v>54</v>
      </c>
      <c r="M479" s="31">
        <f t="shared" si="0"/>
        <v>6.9053708439897693E-2</v>
      </c>
      <c r="N479" s="59">
        <v>43622</v>
      </c>
      <c r="O479" s="13" t="s">
        <v>170</v>
      </c>
      <c r="P479" s="74" t="s">
        <v>71</v>
      </c>
      <c r="Q479" s="55"/>
      <c r="R479" s="13" t="s">
        <v>210</v>
      </c>
      <c r="S479" s="13" t="s">
        <v>210</v>
      </c>
      <c r="T479" s="13" t="s">
        <v>282</v>
      </c>
    </row>
    <row r="480" spans="1:20" ht="13" x14ac:dyDescent="0.6">
      <c r="A480" s="30">
        <v>481</v>
      </c>
      <c r="B480" s="47" t="s">
        <v>946</v>
      </c>
      <c r="C480" s="13" t="s">
        <v>947</v>
      </c>
      <c r="D480" s="48">
        <v>118</v>
      </c>
      <c r="E480" s="7">
        <v>0</v>
      </c>
      <c r="F480" s="48">
        <v>0</v>
      </c>
      <c r="G480" s="7">
        <v>6</v>
      </c>
      <c r="H480" s="48">
        <v>26</v>
      </c>
      <c r="I480" s="7">
        <v>3</v>
      </c>
      <c r="J480" s="48">
        <v>2337</v>
      </c>
      <c r="K480" s="7">
        <v>1943</v>
      </c>
      <c r="L480" s="48">
        <f t="shared" si="2"/>
        <v>153</v>
      </c>
      <c r="M480" s="31">
        <f t="shared" si="0"/>
        <v>7.8744209984559957E-2</v>
      </c>
      <c r="N480" s="59">
        <v>43775</v>
      </c>
      <c r="O480" s="13" t="s">
        <v>170</v>
      </c>
      <c r="P480" s="74" t="s">
        <v>71</v>
      </c>
      <c r="Q480" s="55"/>
      <c r="R480" s="13" t="s">
        <v>210</v>
      </c>
      <c r="S480" s="13" t="s">
        <v>210</v>
      </c>
      <c r="T480" s="13" t="s">
        <v>290</v>
      </c>
    </row>
    <row r="481" spans="1:20" ht="13" x14ac:dyDescent="0.6">
      <c r="A481" s="30">
        <v>482</v>
      </c>
      <c r="B481" s="53">
        <v>43471</v>
      </c>
      <c r="C481" s="13" t="s">
        <v>948</v>
      </c>
      <c r="D481" s="48">
        <v>111</v>
      </c>
      <c r="E481" s="7">
        <v>0</v>
      </c>
      <c r="F481" s="48">
        <v>0</v>
      </c>
      <c r="G481" s="7">
        <v>5</v>
      </c>
      <c r="H481" s="48">
        <v>57</v>
      </c>
      <c r="I481" s="7">
        <v>2</v>
      </c>
      <c r="J481" s="48">
        <v>1729</v>
      </c>
      <c r="K481" s="7">
        <v>1351</v>
      </c>
      <c r="L481" s="48">
        <f t="shared" si="2"/>
        <v>175</v>
      </c>
      <c r="M481" s="31">
        <f t="shared" si="0"/>
        <v>0.12953367875647667</v>
      </c>
      <c r="N481" s="106">
        <v>43775</v>
      </c>
      <c r="O481" s="13" t="s">
        <v>170</v>
      </c>
      <c r="P481" s="74" t="s">
        <v>71</v>
      </c>
      <c r="Q481" s="55"/>
      <c r="R481" s="13" t="s">
        <v>210</v>
      </c>
      <c r="S481" s="13" t="s">
        <v>210</v>
      </c>
      <c r="T481" s="13" t="s">
        <v>282</v>
      </c>
    </row>
    <row r="482" spans="1:20" ht="13" x14ac:dyDescent="0.6">
      <c r="A482" s="30">
        <v>483</v>
      </c>
      <c r="B482" s="53">
        <v>43502</v>
      </c>
      <c r="C482" s="13" t="s">
        <v>949</v>
      </c>
      <c r="D482" s="48">
        <v>1863</v>
      </c>
      <c r="E482" s="7">
        <v>9</v>
      </c>
      <c r="F482" s="48">
        <v>58</v>
      </c>
      <c r="G482" s="7">
        <v>160</v>
      </c>
      <c r="H482" s="48">
        <v>138</v>
      </c>
      <c r="I482" s="7">
        <v>22</v>
      </c>
      <c r="J482" s="48">
        <v>27520</v>
      </c>
      <c r="K482" s="7">
        <v>24165</v>
      </c>
      <c r="L482" s="48">
        <f t="shared" si="2"/>
        <v>2250</v>
      </c>
      <c r="M482" s="31">
        <f t="shared" si="0"/>
        <v>9.3109869646182494E-2</v>
      </c>
      <c r="N482" s="106">
        <v>43775</v>
      </c>
      <c r="O482" s="13" t="s">
        <v>170</v>
      </c>
      <c r="P482" s="74" t="s">
        <v>71</v>
      </c>
      <c r="Q482" s="55"/>
      <c r="R482" s="13" t="s">
        <v>221</v>
      </c>
      <c r="S482" s="13" t="s">
        <v>221</v>
      </c>
      <c r="T482" s="13" t="s">
        <v>290</v>
      </c>
    </row>
    <row r="483" spans="1:20" ht="13" x14ac:dyDescent="0.6">
      <c r="A483" s="30">
        <v>484</v>
      </c>
      <c r="B483" s="53">
        <v>43530</v>
      </c>
      <c r="C483" s="13" t="s">
        <v>950</v>
      </c>
      <c r="D483" s="48">
        <v>386</v>
      </c>
      <c r="E483" s="7">
        <v>1</v>
      </c>
      <c r="F483" s="48">
        <v>1</v>
      </c>
      <c r="G483" s="7">
        <v>17</v>
      </c>
      <c r="H483" s="48">
        <v>35</v>
      </c>
      <c r="I483" s="7">
        <v>1</v>
      </c>
      <c r="J483" s="48">
        <v>4150</v>
      </c>
      <c r="K483" s="7">
        <v>3510</v>
      </c>
      <c r="L483" s="48">
        <f t="shared" si="2"/>
        <v>441</v>
      </c>
      <c r="M483" s="31">
        <f t="shared" si="0"/>
        <v>0.12564102564102564</v>
      </c>
      <c r="N483" s="106">
        <v>43775</v>
      </c>
      <c r="O483" s="13" t="s">
        <v>170</v>
      </c>
      <c r="P483" s="74" t="s">
        <v>71</v>
      </c>
      <c r="Q483" s="55"/>
      <c r="R483" s="13" t="s">
        <v>221</v>
      </c>
      <c r="S483" s="13" t="s">
        <v>221</v>
      </c>
      <c r="T483" s="13" t="s">
        <v>290</v>
      </c>
    </row>
    <row r="484" spans="1:20" ht="13" x14ac:dyDescent="0.6">
      <c r="A484" s="30">
        <v>485</v>
      </c>
      <c r="B484" s="53">
        <v>43561</v>
      </c>
      <c r="C484" s="13" t="s">
        <v>951</v>
      </c>
      <c r="D484" s="48">
        <v>177</v>
      </c>
      <c r="E484" s="7">
        <v>3</v>
      </c>
      <c r="F484" s="48">
        <v>3</v>
      </c>
      <c r="G484" s="7">
        <v>16</v>
      </c>
      <c r="H484" s="48">
        <v>51</v>
      </c>
      <c r="I484" s="7">
        <v>1</v>
      </c>
      <c r="J484" s="48">
        <v>2668</v>
      </c>
      <c r="K484" s="7">
        <v>2181</v>
      </c>
      <c r="L484" s="48">
        <f t="shared" si="2"/>
        <v>251</v>
      </c>
      <c r="M484" s="31">
        <f t="shared" si="0"/>
        <v>0.11508482347546997</v>
      </c>
      <c r="N484" s="106">
        <v>43775</v>
      </c>
      <c r="O484" s="13" t="s">
        <v>170</v>
      </c>
      <c r="P484" s="74" t="s">
        <v>71</v>
      </c>
      <c r="Q484" s="55"/>
      <c r="R484" s="13" t="s">
        <v>210</v>
      </c>
      <c r="S484" s="13" t="s">
        <v>221</v>
      </c>
      <c r="T484" s="13" t="s">
        <v>378</v>
      </c>
    </row>
    <row r="485" spans="1:20" ht="13" x14ac:dyDescent="0.6">
      <c r="A485" s="30">
        <v>486</v>
      </c>
      <c r="B485" s="53">
        <v>43591</v>
      </c>
      <c r="C485" s="13" t="s">
        <v>952</v>
      </c>
      <c r="D485" s="48">
        <v>95</v>
      </c>
      <c r="E485" s="7">
        <v>0</v>
      </c>
      <c r="F485" s="48">
        <v>0</v>
      </c>
      <c r="G485" s="7">
        <v>3</v>
      </c>
      <c r="H485" s="48">
        <v>10</v>
      </c>
      <c r="I485" s="7">
        <v>0</v>
      </c>
      <c r="J485" s="48">
        <v>1294</v>
      </c>
      <c r="K485" s="7">
        <v>1036</v>
      </c>
      <c r="L485" s="48">
        <f t="shared" si="2"/>
        <v>108</v>
      </c>
      <c r="M485" s="31">
        <f t="shared" si="0"/>
        <v>0.10424710424710425</v>
      </c>
      <c r="N485" s="28" t="s">
        <v>953</v>
      </c>
      <c r="O485" s="13" t="s">
        <v>170</v>
      </c>
      <c r="P485" s="74" t="s">
        <v>71</v>
      </c>
      <c r="Q485" s="55"/>
      <c r="R485" s="13" t="s">
        <v>221</v>
      </c>
      <c r="S485" s="13" t="s">
        <v>221</v>
      </c>
      <c r="T485" s="13" t="s">
        <v>378</v>
      </c>
    </row>
    <row r="486" spans="1:20" ht="13" x14ac:dyDescent="0.6">
      <c r="A486" s="30">
        <v>487</v>
      </c>
      <c r="B486" s="53">
        <v>43622</v>
      </c>
      <c r="C486" s="13" t="s">
        <v>954</v>
      </c>
      <c r="D486" s="48">
        <v>45</v>
      </c>
      <c r="E486" s="7">
        <v>0</v>
      </c>
      <c r="F486" s="48">
        <v>0</v>
      </c>
      <c r="G486" s="7">
        <v>0</v>
      </c>
      <c r="H486" s="48">
        <v>6</v>
      </c>
      <c r="I486" s="7">
        <v>0</v>
      </c>
      <c r="J486" s="48">
        <v>923</v>
      </c>
      <c r="K486" s="7">
        <v>671</v>
      </c>
      <c r="L486" s="48">
        <f t="shared" si="2"/>
        <v>51</v>
      </c>
      <c r="M486" s="31">
        <f t="shared" si="0"/>
        <v>7.6005961251862889E-2</v>
      </c>
      <c r="N486" s="28" t="s">
        <v>953</v>
      </c>
      <c r="O486" s="13" t="s">
        <v>170</v>
      </c>
      <c r="P486" s="74" t="s">
        <v>71</v>
      </c>
      <c r="Q486" s="55"/>
      <c r="R486" s="13" t="s">
        <v>221</v>
      </c>
      <c r="S486" s="13" t="s">
        <v>221</v>
      </c>
      <c r="T486" s="13" t="s">
        <v>311</v>
      </c>
    </row>
    <row r="487" spans="1:20" ht="13" x14ac:dyDescent="0.6">
      <c r="A487" s="30">
        <v>488</v>
      </c>
      <c r="B487" s="53">
        <v>43652</v>
      </c>
      <c r="C487" s="13" t="s">
        <v>955</v>
      </c>
      <c r="D487" s="48">
        <v>97</v>
      </c>
      <c r="E487" s="7">
        <v>0</v>
      </c>
      <c r="F487" s="48">
        <v>0</v>
      </c>
      <c r="G487" s="7">
        <v>0</v>
      </c>
      <c r="H487" s="48">
        <v>8</v>
      </c>
      <c r="I487" s="7">
        <v>0</v>
      </c>
      <c r="J487" s="48">
        <v>1215</v>
      </c>
      <c r="K487" s="7">
        <v>929</v>
      </c>
      <c r="L487" s="48">
        <f t="shared" si="2"/>
        <v>105</v>
      </c>
      <c r="M487" s="31">
        <f t="shared" si="0"/>
        <v>0.11302475780409042</v>
      </c>
      <c r="N487" s="28" t="s">
        <v>956</v>
      </c>
      <c r="O487" s="13" t="s">
        <v>170</v>
      </c>
      <c r="P487" s="74" t="s">
        <v>71</v>
      </c>
      <c r="Q487" s="55"/>
      <c r="R487" s="13" t="s">
        <v>221</v>
      </c>
      <c r="S487" s="13" t="s">
        <v>221</v>
      </c>
      <c r="T487" s="13" t="s">
        <v>378</v>
      </c>
    </row>
    <row r="488" spans="1:20" ht="13" x14ac:dyDescent="0.6">
      <c r="A488" s="30">
        <v>489</v>
      </c>
      <c r="B488" s="53">
        <v>43683</v>
      </c>
      <c r="C488" s="13" t="s">
        <v>957</v>
      </c>
      <c r="D488" s="48">
        <v>100</v>
      </c>
      <c r="E488" s="7">
        <v>0</v>
      </c>
      <c r="F488" s="48">
        <v>0</v>
      </c>
      <c r="G488" s="7">
        <v>3</v>
      </c>
      <c r="H488" s="48">
        <v>16</v>
      </c>
      <c r="I488" s="7">
        <v>0</v>
      </c>
      <c r="J488" s="48">
        <v>1444</v>
      </c>
      <c r="K488" s="7">
        <v>1110</v>
      </c>
      <c r="L488" s="48">
        <f t="shared" si="2"/>
        <v>119</v>
      </c>
      <c r="M488" s="31">
        <f t="shared" si="0"/>
        <v>0.10720720720720721</v>
      </c>
      <c r="N488" s="28" t="s">
        <v>956</v>
      </c>
      <c r="O488" s="13" t="s">
        <v>170</v>
      </c>
      <c r="P488" s="74" t="s">
        <v>71</v>
      </c>
      <c r="Q488" s="55"/>
      <c r="R488" s="13" t="s">
        <v>210</v>
      </c>
      <c r="S488" s="13" t="s">
        <v>221</v>
      </c>
      <c r="T488" s="13" t="s">
        <v>378</v>
      </c>
    </row>
    <row r="489" spans="1:20" ht="13" x14ac:dyDescent="0.6">
      <c r="A489" s="30">
        <v>490</v>
      </c>
      <c r="B489" s="53">
        <v>43714</v>
      </c>
      <c r="C489" s="13" t="s">
        <v>958</v>
      </c>
      <c r="D489" s="48">
        <v>158</v>
      </c>
      <c r="E489" s="7">
        <v>0</v>
      </c>
      <c r="F489" s="48">
        <v>7</v>
      </c>
      <c r="G489" s="7">
        <v>22</v>
      </c>
      <c r="H489" s="48">
        <v>62</v>
      </c>
      <c r="I489" s="7">
        <v>2</v>
      </c>
      <c r="J489" s="48">
        <v>2142</v>
      </c>
      <c r="K489" s="7">
        <v>1749</v>
      </c>
      <c r="L489" s="48">
        <f t="shared" si="2"/>
        <v>251</v>
      </c>
      <c r="M489" s="31">
        <f t="shared" si="0"/>
        <v>0.14351057747284163</v>
      </c>
      <c r="N489" s="28" t="s">
        <v>956</v>
      </c>
      <c r="O489" s="13" t="s">
        <v>170</v>
      </c>
      <c r="P489" s="74" t="s">
        <v>71</v>
      </c>
      <c r="Q489" s="55"/>
      <c r="R489" s="13" t="s">
        <v>221</v>
      </c>
      <c r="S489" s="13" t="s">
        <v>221</v>
      </c>
      <c r="T489" s="13" t="s">
        <v>311</v>
      </c>
    </row>
    <row r="490" spans="1:20" ht="13" x14ac:dyDescent="0.6">
      <c r="A490" s="30">
        <v>491</v>
      </c>
      <c r="B490" s="53">
        <v>43744</v>
      </c>
      <c r="C490" s="13" t="s">
        <v>959</v>
      </c>
      <c r="D490" s="48">
        <v>152</v>
      </c>
      <c r="E490" s="7">
        <v>2</v>
      </c>
      <c r="F490" s="48">
        <v>5</v>
      </c>
      <c r="G490" s="7">
        <v>18</v>
      </c>
      <c r="H490" s="48">
        <v>13</v>
      </c>
      <c r="I490" s="7">
        <v>2</v>
      </c>
      <c r="J490" s="48">
        <v>2214</v>
      </c>
      <c r="K490" s="7">
        <v>1770</v>
      </c>
      <c r="L490" s="48">
        <f t="shared" si="2"/>
        <v>192</v>
      </c>
      <c r="M490" s="31">
        <f t="shared" si="0"/>
        <v>0.10847457627118644</v>
      </c>
      <c r="N490" s="28" t="s">
        <v>956</v>
      </c>
      <c r="O490" s="13" t="s">
        <v>170</v>
      </c>
      <c r="P490" s="74" t="s">
        <v>71</v>
      </c>
      <c r="Q490" s="55"/>
      <c r="R490" s="13" t="s">
        <v>221</v>
      </c>
      <c r="S490" s="13" t="s">
        <v>221</v>
      </c>
      <c r="T490" s="13" t="s">
        <v>378</v>
      </c>
    </row>
    <row r="491" spans="1:20" ht="13" x14ac:dyDescent="0.6">
      <c r="A491" s="30">
        <v>492</v>
      </c>
      <c r="B491" s="53">
        <v>43775</v>
      </c>
      <c r="C491" s="13" t="s">
        <v>960</v>
      </c>
      <c r="D491" s="48">
        <v>112</v>
      </c>
      <c r="E491" s="7">
        <v>0</v>
      </c>
      <c r="F491" s="48">
        <v>5</v>
      </c>
      <c r="G491" s="7">
        <v>7</v>
      </c>
      <c r="H491" s="48">
        <v>16</v>
      </c>
      <c r="I491" s="7">
        <v>4</v>
      </c>
      <c r="J491" s="48">
        <v>1407</v>
      </c>
      <c r="K491" s="7">
        <v>1138</v>
      </c>
      <c r="L491" s="48">
        <f t="shared" si="2"/>
        <v>144</v>
      </c>
      <c r="M491" s="31">
        <f t="shared" si="0"/>
        <v>0.1265377855887522</v>
      </c>
      <c r="N491" s="28" t="s">
        <v>956</v>
      </c>
      <c r="O491" s="13" t="s">
        <v>170</v>
      </c>
      <c r="P491" s="74" t="s">
        <v>71</v>
      </c>
      <c r="Q491" s="55"/>
      <c r="R491" s="13" t="s">
        <v>221</v>
      </c>
      <c r="S491" s="13" t="s">
        <v>221</v>
      </c>
      <c r="T491" s="13" t="s">
        <v>378</v>
      </c>
    </row>
    <row r="492" spans="1:20" ht="13" x14ac:dyDescent="0.6">
      <c r="A492" s="30">
        <v>493</v>
      </c>
      <c r="B492" s="53">
        <v>43805</v>
      </c>
      <c r="C492" s="13" t="s">
        <v>961</v>
      </c>
      <c r="D492" s="48">
        <v>62</v>
      </c>
      <c r="E492" s="7">
        <v>0</v>
      </c>
      <c r="F492" s="48">
        <v>0</v>
      </c>
      <c r="G492" s="7">
        <v>1</v>
      </c>
      <c r="H492" s="48">
        <v>10</v>
      </c>
      <c r="I492" s="7">
        <v>0</v>
      </c>
      <c r="J492" s="48">
        <v>1094</v>
      </c>
      <c r="K492" s="7">
        <v>838</v>
      </c>
      <c r="L492" s="48">
        <f t="shared" si="2"/>
        <v>73</v>
      </c>
      <c r="M492" s="31">
        <f t="shared" si="0"/>
        <v>8.7112171837708835E-2</v>
      </c>
      <c r="N492" s="28" t="s">
        <v>168</v>
      </c>
      <c r="O492" s="13" t="s">
        <v>170</v>
      </c>
      <c r="P492" s="74" t="s">
        <v>71</v>
      </c>
      <c r="Q492" s="55"/>
      <c r="R492" s="13" t="s">
        <v>221</v>
      </c>
      <c r="S492" s="13" t="s">
        <v>210</v>
      </c>
      <c r="T492" s="13" t="s">
        <v>282</v>
      </c>
    </row>
    <row r="493" spans="1:20" ht="13" x14ac:dyDescent="0.6">
      <c r="A493" s="30">
        <v>494</v>
      </c>
      <c r="B493" s="47" t="s">
        <v>953</v>
      </c>
      <c r="C493" s="13" t="s">
        <v>962</v>
      </c>
      <c r="D493" s="48">
        <v>65</v>
      </c>
      <c r="E493" s="7">
        <v>2</v>
      </c>
      <c r="F493" s="48">
        <v>1</v>
      </c>
      <c r="G493" s="7">
        <v>1</v>
      </c>
      <c r="H493" s="48">
        <v>6</v>
      </c>
      <c r="I493" s="7">
        <v>0</v>
      </c>
      <c r="J493" s="48">
        <v>1146</v>
      </c>
      <c r="K493" s="7">
        <v>846</v>
      </c>
      <c r="L493" s="48">
        <f t="shared" si="2"/>
        <v>75</v>
      </c>
      <c r="M493" s="31">
        <f t="shared" si="0"/>
        <v>8.8652482269503549E-2</v>
      </c>
      <c r="N493" s="28" t="s">
        <v>963</v>
      </c>
      <c r="O493" s="13" t="s">
        <v>170</v>
      </c>
      <c r="P493" s="74" t="s">
        <v>71</v>
      </c>
      <c r="Q493" s="55"/>
      <c r="R493" s="13" t="s">
        <v>221</v>
      </c>
      <c r="S493" s="13" t="s">
        <v>210</v>
      </c>
      <c r="T493" s="13" t="s">
        <v>290</v>
      </c>
    </row>
    <row r="494" spans="1:20" ht="13" x14ac:dyDescent="0.6">
      <c r="A494" s="30">
        <v>495</v>
      </c>
      <c r="B494" s="47" t="s">
        <v>964</v>
      </c>
      <c r="C494" s="13" t="s">
        <v>965</v>
      </c>
      <c r="D494" s="48">
        <v>128</v>
      </c>
      <c r="E494" s="7">
        <v>1</v>
      </c>
      <c r="F494" s="48">
        <v>2</v>
      </c>
      <c r="G494" s="7">
        <v>4</v>
      </c>
      <c r="H494" s="48">
        <v>14</v>
      </c>
      <c r="I494" s="7">
        <v>1</v>
      </c>
      <c r="J494" s="48">
        <v>2064</v>
      </c>
      <c r="K494" s="7">
        <v>1684</v>
      </c>
      <c r="L494" s="48">
        <f t="shared" si="2"/>
        <v>150</v>
      </c>
      <c r="M494" s="31">
        <f t="shared" si="0"/>
        <v>8.907363420427554E-2</v>
      </c>
      <c r="N494" s="28" t="s">
        <v>963</v>
      </c>
      <c r="O494" s="13" t="s">
        <v>170</v>
      </c>
      <c r="P494" s="74" t="s">
        <v>71</v>
      </c>
      <c r="Q494" s="55"/>
      <c r="R494" s="13" t="s">
        <v>210</v>
      </c>
      <c r="S494" s="13" t="s">
        <v>210</v>
      </c>
      <c r="T494" s="13" t="s">
        <v>282</v>
      </c>
    </row>
    <row r="495" spans="1:20" ht="13" x14ac:dyDescent="0.6">
      <c r="A495" s="30">
        <v>496</v>
      </c>
      <c r="B495" s="47" t="s">
        <v>966</v>
      </c>
      <c r="C495" s="13" t="s">
        <v>967</v>
      </c>
      <c r="D495" s="48">
        <v>129</v>
      </c>
      <c r="E495" s="7">
        <v>0</v>
      </c>
      <c r="F495" s="48">
        <v>7</v>
      </c>
      <c r="G495" s="7">
        <v>14</v>
      </c>
      <c r="H495" s="48">
        <v>15</v>
      </c>
      <c r="I495" s="7">
        <v>0</v>
      </c>
      <c r="J495" s="48">
        <v>2151</v>
      </c>
      <c r="K495" s="7">
        <v>1749</v>
      </c>
      <c r="L495" s="48">
        <f t="shared" si="2"/>
        <v>165</v>
      </c>
      <c r="M495" s="31">
        <f t="shared" si="0"/>
        <v>9.4339622641509441E-2</v>
      </c>
      <c r="N495" s="28" t="s">
        <v>968</v>
      </c>
      <c r="O495" s="13" t="s">
        <v>170</v>
      </c>
      <c r="P495" s="74" t="s">
        <v>71</v>
      </c>
      <c r="Q495" s="55"/>
      <c r="R495" s="13" t="s">
        <v>221</v>
      </c>
      <c r="S495" s="13" t="s">
        <v>210</v>
      </c>
      <c r="T495" s="13" t="s">
        <v>378</v>
      </c>
    </row>
    <row r="496" spans="1:20" ht="13" x14ac:dyDescent="0.6">
      <c r="A496" s="30">
        <v>497</v>
      </c>
      <c r="B496" s="47" t="s">
        <v>969</v>
      </c>
      <c r="C496" s="13" t="s">
        <v>970</v>
      </c>
      <c r="D496" s="48">
        <v>33</v>
      </c>
      <c r="E496" s="7">
        <v>1</v>
      </c>
      <c r="F496" s="48">
        <v>1</v>
      </c>
      <c r="G496" s="7">
        <v>1</v>
      </c>
      <c r="H496" s="48">
        <v>4</v>
      </c>
      <c r="I496" s="7">
        <v>0</v>
      </c>
      <c r="J496" s="48">
        <v>975</v>
      </c>
      <c r="K496" s="7">
        <v>720</v>
      </c>
      <c r="L496" s="48">
        <f t="shared" si="2"/>
        <v>40</v>
      </c>
      <c r="M496" s="31">
        <f t="shared" si="0"/>
        <v>5.5555555555555552E-2</v>
      </c>
      <c r="N496" s="28" t="s">
        <v>968</v>
      </c>
      <c r="O496" s="13" t="s">
        <v>170</v>
      </c>
      <c r="P496" s="74" t="s">
        <v>71</v>
      </c>
      <c r="Q496" s="55"/>
      <c r="R496" s="13" t="s">
        <v>221</v>
      </c>
      <c r="S496" s="13" t="s">
        <v>210</v>
      </c>
      <c r="T496" s="13" t="s">
        <v>282</v>
      </c>
    </row>
    <row r="497" spans="1:20" ht="13" x14ac:dyDescent="0.6">
      <c r="A497" s="30">
        <v>498</v>
      </c>
      <c r="B497" s="47" t="s">
        <v>971</v>
      </c>
      <c r="C497" s="13" t="s">
        <v>970</v>
      </c>
      <c r="D497" s="48">
        <v>29</v>
      </c>
      <c r="E497" s="7">
        <v>0</v>
      </c>
      <c r="F497" s="48">
        <v>0</v>
      </c>
      <c r="G497" s="7">
        <v>1</v>
      </c>
      <c r="H497" s="48">
        <v>4</v>
      </c>
      <c r="I497" s="7">
        <v>0</v>
      </c>
      <c r="J497" s="48">
        <v>930</v>
      </c>
      <c r="K497" s="7">
        <v>721</v>
      </c>
      <c r="L497" s="48">
        <f t="shared" si="2"/>
        <v>34</v>
      </c>
      <c r="M497" s="31">
        <f t="shared" si="0"/>
        <v>4.7156726768377254E-2</v>
      </c>
      <c r="N497" s="28" t="s">
        <v>172</v>
      </c>
      <c r="O497" s="13" t="s">
        <v>170</v>
      </c>
      <c r="P497" s="74" t="s">
        <v>71</v>
      </c>
      <c r="Q497" s="55"/>
      <c r="R497" s="13" t="s">
        <v>221</v>
      </c>
      <c r="S497" s="13" t="s">
        <v>210</v>
      </c>
      <c r="T497" s="13" t="s">
        <v>282</v>
      </c>
    </row>
    <row r="498" spans="1:20" ht="13" x14ac:dyDescent="0.6">
      <c r="A498" s="30">
        <v>499</v>
      </c>
      <c r="B498" s="47" t="s">
        <v>956</v>
      </c>
      <c r="C498" s="13" t="s">
        <v>972</v>
      </c>
      <c r="D498" s="48">
        <v>58</v>
      </c>
      <c r="E498" s="7">
        <v>0</v>
      </c>
      <c r="F498" s="48">
        <v>0</v>
      </c>
      <c r="G498" s="7">
        <v>1</v>
      </c>
      <c r="H498" s="48">
        <v>6</v>
      </c>
      <c r="I498" s="7">
        <v>0</v>
      </c>
      <c r="J498" s="48">
        <v>1204</v>
      </c>
      <c r="K498" s="7">
        <v>900</v>
      </c>
      <c r="L498" s="48">
        <f t="shared" si="2"/>
        <v>65</v>
      </c>
      <c r="M498" s="31">
        <f t="shared" si="0"/>
        <v>7.2222222222222215E-2</v>
      </c>
      <c r="N498" s="28" t="s">
        <v>172</v>
      </c>
      <c r="O498" s="13" t="s">
        <v>170</v>
      </c>
      <c r="P498" s="74" t="s">
        <v>71</v>
      </c>
      <c r="Q498" s="55"/>
      <c r="R498" s="13" t="s">
        <v>221</v>
      </c>
      <c r="S498" s="13" t="s">
        <v>221</v>
      </c>
      <c r="T498" s="13" t="s">
        <v>290</v>
      </c>
    </row>
    <row r="499" spans="1:20" ht="13" x14ac:dyDescent="0.6">
      <c r="A499" s="30">
        <v>500</v>
      </c>
      <c r="B499" s="47" t="s">
        <v>168</v>
      </c>
      <c r="C499" s="13" t="s">
        <v>970</v>
      </c>
      <c r="D499" s="48">
        <v>24</v>
      </c>
      <c r="E499" s="7">
        <v>0</v>
      </c>
      <c r="F499" s="48">
        <v>0</v>
      </c>
      <c r="G499" s="7">
        <v>0</v>
      </c>
      <c r="H499" s="48">
        <v>6</v>
      </c>
      <c r="I499" s="7">
        <v>0</v>
      </c>
      <c r="J499" s="48">
        <v>927</v>
      </c>
      <c r="K499" s="7">
        <v>690</v>
      </c>
      <c r="L499" s="48">
        <f t="shared" si="2"/>
        <v>30</v>
      </c>
      <c r="M499" s="31">
        <f t="shared" si="0"/>
        <v>4.3478260869565216E-2</v>
      </c>
      <c r="N499" s="28" t="s">
        <v>172</v>
      </c>
      <c r="O499" s="13" t="s">
        <v>170</v>
      </c>
      <c r="P499" s="74" t="s">
        <v>71</v>
      </c>
      <c r="Q499" s="55"/>
      <c r="R499" s="13" t="s">
        <v>221</v>
      </c>
      <c r="S499" s="13" t="s">
        <v>210</v>
      </c>
      <c r="T499" s="13" t="s">
        <v>282</v>
      </c>
    </row>
    <row r="500" spans="1:20" ht="13" x14ac:dyDescent="0.6">
      <c r="A500" s="30">
        <v>501</v>
      </c>
      <c r="B500" s="47" t="s">
        <v>973</v>
      </c>
      <c r="C500" s="13" t="s">
        <v>970</v>
      </c>
      <c r="D500" s="48">
        <v>25</v>
      </c>
      <c r="E500" s="7">
        <v>0</v>
      </c>
      <c r="F500" s="48">
        <v>1</v>
      </c>
      <c r="G500" s="7">
        <v>2</v>
      </c>
      <c r="H500" s="48">
        <v>5</v>
      </c>
      <c r="I500" s="7">
        <v>0</v>
      </c>
      <c r="J500" s="48">
        <v>896</v>
      </c>
      <c r="K500" s="7">
        <v>667</v>
      </c>
      <c r="L500" s="48">
        <f t="shared" si="2"/>
        <v>33</v>
      </c>
      <c r="M500" s="31">
        <f t="shared" si="0"/>
        <v>4.9475262368815595E-2</v>
      </c>
      <c r="N500" s="28" t="s">
        <v>974</v>
      </c>
      <c r="O500" s="13" t="s">
        <v>170</v>
      </c>
      <c r="P500" s="74" t="s">
        <v>71</v>
      </c>
      <c r="Q500" s="55"/>
      <c r="R500" s="13" t="s">
        <v>221</v>
      </c>
      <c r="S500" s="13" t="s">
        <v>210</v>
      </c>
      <c r="T500" s="13" t="s">
        <v>282</v>
      </c>
    </row>
    <row r="501" spans="1:20" ht="13" x14ac:dyDescent="0.6">
      <c r="A501" s="30">
        <v>502</v>
      </c>
      <c r="B501" s="47" t="s">
        <v>963</v>
      </c>
      <c r="C501" s="13" t="s">
        <v>975</v>
      </c>
      <c r="D501" s="48">
        <v>134</v>
      </c>
      <c r="E501" s="7">
        <v>4</v>
      </c>
      <c r="F501" s="48">
        <v>0</v>
      </c>
      <c r="G501" s="7">
        <v>5</v>
      </c>
      <c r="H501" s="48">
        <v>29</v>
      </c>
      <c r="I501" s="7">
        <v>3</v>
      </c>
      <c r="J501" s="48">
        <v>2402</v>
      </c>
      <c r="K501" s="7">
        <v>1948</v>
      </c>
      <c r="L501" s="48">
        <f t="shared" si="2"/>
        <v>175</v>
      </c>
      <c r="M501" s="31">
        <f t="shared" si="0"/>
        <v>8.9835728952772073E-2</v>
      </c>
      <c r="N501" s="7" t="s">
        <v>976</v>
      </c>
      <c r="O501" s="13" t="s">
        <v>170</v>
      </c>
      <c r="P501" s="74" t="s">
        <v>71</v>
      </c>
      <c r="Q501" s="55"/>
      <c r="R501" s="13" t="s">
        <v>210</v>
      </c>
      <c r="S501" s="13" t="s">
        <v>221</v>
      </c>
      <c r="T501" s="13" t="s">
        <v>378</v>
      </c>
    </row>
    <row r="502" spans="1:20" ht="13" x14ac:dyDescent="0.6">
      <c r="A502" s="30">
        <v>503</v>
      </c>
      <c r="B502" s="47" t="s">
        <v>977</v>
      </c>
      <c r="C502" s="13" t="s">
        <v>978</v>
      </c>
      <c r="D502" s="48">
        <v>76</v>
      </c>
      <c r="E502" s="7">
        <v>0</v>
      </c>
      <c r="F502" s="48">
        <v>0</v>
      </c>
      <c r="G502" s="7">
        <v>0</v>
      </c>
      <c r="H502" s="48">
        <v>8</v>
      </c>
      <c r="I502" s="7">
        <v>0</v>
      </c>
      <c r="J502" s="48">
        <v>1627</v>
      </c>
      <c r="K502" s="7">
        <v>1320</v>
      </c>
      <c r="L502" s="48">
        <f t="shared" si="2"/>
        <v>84</v>
      </c>
      <c r="M502" s="31">
        <f t="shared" si="0"/>
        <v>6.363636363636363E-2</v>
      </c>
      <c r="N502" s="59">
        <v>43503</v>
      </c>
      <c r="O502" s="13" t="s">
        <v>170</v>
      </c>
      <c r="P502" s="74" t="s">
        <v>71</v>
      </c>
      <c r="Q502" s="55"/>
      <c r="R502" s="13" t="s">
        <v>221</v>
      </c>
      <c r="S502" s="13" t="s">
        <v>221</v>
      </c>
      <c r="T502" s="13" t="s">
        <v>290</v>
      </c>
    </row>
    <row r="503" spans="1:20" ht="13" x14ac:dyDescent="0.6">
      <c r="A503" s="30">
        <v>504</v>
      </c>
      <c r="B503" s="47" t="s">
        <v>968</v>
      </c>
      <c r="C503" s="13" t="s">
        <v>979</v>
      </c>
      <c r="D503" s="48">
        <v>102</v>
      </c>
      <c r="E503" s="7">
        <v>1</v>
      </c>
      <c r="F503" s="48">
        <v>1</v>
      </c>
      <c r="G503" s="7">
        <v>8</v>
      </c>
      <c r="H503" s="48">
        <v>6</v>
      </c>
      <c r="I503" s="7">
        <v>2</v>
      </c>
      <c r="J503" s="48">
        <v>1629</v>
      </c>
      <c r="K503" s="7">
        <v>1266</v>
      </c>
      <c r="L503" s="48">
        <f t="shared" si="2"/>
        <v>120</v>
      </c>
      <c r="M503" s="31">
        <f t="shared" si="0"/>
        <v>9.4786729857819899E-2</v>
      </c>
      <c r="N503" s="106">
        <v>43503</v>
      </c>
      <c r="O503" s="13" t="s">
        <v>170</v>
      </c>
      <c r="P503" s="74" t="s">
        <v>71</v>
      </c>
      <c r="Q503" s="55"/>
      <c r="R503" s="13" t="s">
        <v>221</v>
      </c>
      <c r="S503" s="13" t="s">
        <v>221</v>
      </c>
      <c r="T503" s="13" t="s">
        <v>290</v>
      </c>
    </row>
    <row r="504" spans="1:20" ht="13" x14ac:dyDescent="0.6">
      <c r="A504" s="30">
        <v>505</v>
      </c>
      <c r="B504" s="47" t="s">
        <v>980</v>
      </c>
      <c r="C504" s="13" t="s">
        <v>981</v>
      </c>
      <c r="D504" s="48">
        <v>123</v>
      </c>
      <c r="E504" s="7">
        <v>0</v>
      </c>
      <c r="F504" s="48">
        <v>0</v>
      </c>
      <c r="G504" s="7">
        <v>0</v>
      </c>
      <c r="H504" s="48">
        <v>15</v>
      </c>
      <c r="I504" s="7">
        <v>0</v>
      </c>
      <c r="J504" s="48">
        <v>1750</v>
      </c>
      <c r="K504" s="7">
        <v>1436</v>
      </c>
      <c r="L504" s="48">
        <f t="shared" si="2"/>
        <v>138</v>
      </c>
      <c r="M504" s="31">
        <f t="shared" si="0"/>
        <v>9.610027855153204E-2</v>
      </c>
      <c r="N504" s="106">
        <v>43503</v>
      </c>
      <c r="O504" s="13" t="s">
        <v>170</v>
      </c>
      <c r="P504" s="74" t="s">
        <v>71</v>
      </c>
      <c r="Q504" s="55"/>
      <c r="R504" s="13" t="s">
        <v>210</v>
      </c>
      <c r="S504" s="13" t="s">
        <v>221</v>
      </c>
      <c r="T504" s="13" t="s">
        <v>234</v>
      </c>
    </row>
    <row r="505" spans="1:20" ht="13" x14ac:dyDescent="0.6">
      <c r="A505" s="30">
        <v>506</v>
      </c>
      <c r="B505" s="47" t="s">
        <v>982</v>
      </c>
      <c r="C505" s="13" t="s">
        <v>983</v>
      </c>
      <c r="D505" s="48">
        <v>69</v>
      </c>
      <c r="E505" s="7">
        <v>0</v>
      </c>
      <c r="F505" s="48">
        <v>0</v>
      </c>
      <c r="G505" s="7">
        <v>3</v>
      </c>
      <c r="H505" s="48">
        <v>4</v>
      </c>
      <c r="I505" s="7">
        <v>0</v>
      </c>
      <c r="J505" s="48">
        <v>1162</v>
      </c>
      <c r="K505" s="7">
        <v>903</v>
      </c>
      <c r="L505" s="48">
        <f t="shared" si="2"/>
        <v>76</v>
      </c>
      <c r="M505" s="31">
        <f t="shared" si="0"/>
        <v>8.416389811738649E-2</v>
      </c>
      <c r="N505" s="106">
        <v>43503</v>
      </c>
      <c r="O505" s="13" t="s">
        <v>170</v>
      </c>
      <c r="P505" s="74" t="s">
        <v>71</v>
      </c>
      <c r="Q505" s="55"/>
      <c r="R505" s="13" t="s">
        <v>221</v>
      </c>
      <c r="S505" s="13" t="s">
        <v>221</v>
      </c>
      <c r="T505" s="13" t="s">
        <v>290</v>
      </c>
    </row>
    <row r="506" spans="1:20" ht="13" x14ac:dyDescent="0.6">
      <c r="A506" s="30">
        <v>507</v>
      </c>
      <c r="B506" s="47" t="s">
        <v>172</v>
      </c>
      <c r="C506" s="13" t="s">
        <v>984</v>
      </c>
      <c r="D506" s="48">
        <v>41</v>
      </c>
      <c r="E506" s="7">
        <v>0</v>
      </c>
      <c r="F506" s="48">
        <v>0</v>
      </c>
      <c r="G506" s="7">
        <v>5</v>
      </c>
      <c r="H506" s="48">
        <v>6</v>
      </c>
      <c r="I506" s="7">
        <v>0</v>
      </c>
      <c r="J506" s="48">
        <v>1100</v>
      </c>
      <c r="K506" s="7">
        <v>849</v>
      </c>
      <c r="L506" s="48">
        <f t="shared" si="2"/>
        <v>52</v>
      </c>
      <c r="M506" s="31">
        <f t="shared" si="0"/>
        <v>6.1248527679623084E-2</v>
      </c>
      <c r="N506" s="106">
        <v>43531</v>
      </c>
      <c r="O506" s="13" t="s">
        <v>170</v>
      </c>
      <c r="P506" s="74" t="s">
        <v>71</v>
      </c>
      <c r="Q506" s="55"/>
      <c r="R506" s="13" t="s">
        <v>221</v>
      </c>
      <c r="S506" s="13" t="s">
        <v>210</v>
      </c>
      <c r="T506" s="13" t="s">
        <v>290</v>
      </c>
    </row>
    <row r="507" spans="1:20" ht="13" x14ac:dyDescent="0.6">
      <c r="A507" s="30">
        <v>508</v>
      </c>
      <c r="B507" s="47" t="s">
        <v>974</v>
      </c>
      <c r="C507" s="13" t="s">
        <v>985</v>
      </c>
      <c r="D507" s="48">
        <v>247</v>
      </c>
      <c r="E507" s="7">
        <v>0</v>
      </c>
      <c r="F507" s="48">
        <v>1</v>
      </c>
      <c r="G507" s="7">
        <v>18</v>
      </c>
      <c r="H507" s="48">
        <v>14</v>
      </c>
      <c r="I507" s="7">
        <v>2</v>
      </c>
      <c r="J507" s="48">
        <v>4510</v>
      </c>
      <c r="K507" s="7">
        <v>3975</v>
      </c>
      <c r="L507" s="48">
        <f t="shared" si="2"/>
        <v>282</v>
      </c>
      <c r="M507" s="31">
        <f t="shared" si="0"/>
        <v>7.0943396226415101E-2</v>
      </c>
      <c r="N507" s="106">
        <v>43684</v>
      </c>
      <c r="O507" s="13" t="s">
        <v>170</v>
      </c>
      <c r="P507" s="74" t="s">
        <v>71</v>
      </c>
      <c r="Q507" s="55"/>
      <c r="R507" s="13" t="s">
        <v>210</v>
      </c>
      <c r="S507" s="13" t="s">
        <v>221</v>
      </c>
      <c r="T507" s="13" t="s">
        <v>378</v>
      </c>
    </row>
    <row r="508" spans="1:20" ht="13" x14ac:dyDescent="0.6">
      <c r="A508" s="30">
        <v>509</v>
      </c>
      <c r="B508" s="47" t="s">
        <v>976</v>
      </c>
      <c r="C508" s="13" t="s">
        <v>986</v>
      </c>
      <c r="D508" s="48">
        <v>70</v>
      </c>
      <c r="E508" s="7">
        <v>0</v>
      </c>
      <c r="F508" s="48">
        <v>1</v>
      </c>
      <c r="G508" s="7">
        <v>1</v>
      </c>
      <c r="H508" s="48">
        <v>3</v>
      </c>
      <c r="I508" s="7">
        <v>1</v>
      </c>
      <c r="J508" s="48">
        <v>1198</v>
      </c>
      <c r="K508" s="7">
        <v>936</v>
      </c>
      <c r="L508" s="48">
        <f t="shared" si="2"/>
        <v>76</v>
      </c>
      <c r="M508" s="31">
        <f t="shared" si="0"/>
        <v>8.11965811965812E-2</v>
      </c>
      <c r="N508" s="106">
        <v>43684</v>
      </c>
      <c r="O508" s="13" t="s">
        <v>170</v>
      </c>
      <c r="P508" s="74" t="s">
        <v>71</v>
      </c>
      <c r="Q508" s="55"/>
      <c r="R508" s="13" t="s">
        <v>210</v>
      </c>
      <c r="S508" s="13" t="s">
        <v>210</v>
      </c>
      <c r="T508" s="13" t="s">
        <v>378</v>
      </c>
    </row>
    <row r="509" spans="1:20" ht="13" x14ac:dyDescent="0.6">
      <c r="A509" s="30">
        <v>510</v>
      </c>
      <c r="B509" s="47" t="s">
        <v>987</v>
      </c>
      <c r="C509" s="13" t="s">
        <v>988</v>
      </c>
      <c r="D509" s="48">
        <v>142</v>
      </c>
      <c r="E509" s="7">
        <v>3</v>
      </c>
      <c r="F509" s="48">
        <v>2</v>
      </c>
      <c r="G509" s="7">
        <v>6</v>
      </c>
      <c r="H509" s="48">
        <v>5</v>
      </c>
      <c r="I509" s="7">
        <v>0</v>
      </c>
      <c r="J509" s="48">
        <v>2677</v>
      </c>
      <c r="K509" s="7">
        <v>2298</v>
      </c>
      <c r="L509" s="48">
        <f t="shared" si="2"/>
        <v>158</v>
      </c>
      <c r="M509" s="31">
        <f t="shared" si="0"/>
        <v>6.875543951261967E-2</v>
      </c>
      <c r="N509" s="106">
        <v>43684</v>
      </c>
      <c r="O509" s="13" t="s">
        <v>170</v>
      </c>
      <c r="P509" s="74" t="s">
        <v>71</v>
      </c>
      <c r="Q509" s="55"/>
      <c r="R509" s="13" t="s">
        <v>210</v>
      </c>
      <c r="S509" s="13" t="s">
        <v>221</v>
      </c>
      <c r="T509" s="13" t="s">
        <v>378</v>
      </c>
    </row>
    <row r="510" spans="1:20" ht="13" x14ac:dyDescent="0.6">
      <c r="A510" s="30">
        <v>511</v>
      </c>
      <c r="B510" s="47" t="s">
        <v>989</v>
      </c>
      <c r="C510" s="13" t="s">
        <v>990</v>
      </c>
      <c r="D510" s="48">
        <v>140</v>
      </c>
      <c r="E510" s="7">
        <v>3</v>
      </c>
      <c r="F510" s="48">
        <v>1</v>
      </c>
      <c r="G510" s="7">
        <v>8</v>
      </c>
      <c r="H510" s="48">
        <v>7</v>
      </c>
      <c r="I510" s="7">
        <v>0</v>
      </c>
      <c r="J510" s="48">
        <v>1950</v>
      </c>
      <c r="K510" s="7">
        <v>1573</v>
      </c>
      <c r="L510" s="48">
        <f t="shared" si="2"/>
        <v>159</v>
      </c>
      <c r="M510" s="31">
        <f t="shared" si="0"/>
        <v>0.10108073744437381</v>
      </c>
      <c r="N510" s="106">
        <v>43684</v>
      </c>
      <c r="O510" s="13" t="s">
        <v>170</v>
      </c>
      <c r="P510" s="74" t="s">
        <v>71</v>
      </c>
      <c r="Q510" s="55"/>
      <c r="R510" s="13" t="s">
        <v>210</v>
      </c>
      <c r="S510" s="13" t="s">
        <v>221</v>
      </c>
      <c r="T510" s="13" t="s">
        <v>290</v>
      </c>
    </row>
    <row r="511" spans="1:20" ht="13" x14ac:dyDescent="0.6">
      <c r="A511" s="30">
        <v>512</v>
      </c>
      <c r="B511" s="53">
        <v>43472</v>
      </c>
      <c r="C511" s="13" t="s">
        <v>991</v>
      </c>
      <c r="D511" s="48">
        <v>51</v>
      </c>
      <c r="E511" s="7">
        <v>0</v>
      </c>
      <c r="F511" s="48">
        <v>0</v>
      </c>
      <c r="G511" s="7">
        <v>2</v>
      </c>
      <c r="H511" s="48">
        <v>4</v>
      </c>
      <c r="I511" s="7">
        <v>0</v>
      </c>
      <c r="J511" s="48">
        <v>1152</v>
      </c>
      <c r="K511" s="7">
        <v>887</v>
      </c>
      <c r="L511" s="48">
        <f t="shared" si="2"/>
        <v>57</v>
      </c>
      <c r="M511" s="31">
        <f t="shared" si="0"/>
        <v>6.426155580608793E-2</v>
      </c>
      <c r="N511" s="106">
        <v>43684</v>
      </c>
      <c r="O511" s="13" t="s">
        <v>170</v>
      </c>
      <c r="P511" s="74" t="s">
        <v>71</v>
      </c>
      <c r="Q511" s="55"/>
      <c r="R511" s="13" t="s">
        <v>221</v>
      </c>
      <c r="S511" s="13" t="s">
        <v>210</v>
      </c>
      <c r="T511" s="13" t="s">
        <v>290</v>
      </c>
    </row>
    <row r="512" spans="1:20" ht="13" x14ac:dyDescent="0.6">
      <c r="A512" s="30">
        <v>513</v>
      </c>
      <c r="B512" s="53">
        <v>43503</v>
      </c>
      <c r="C512" s="13" t="s">
        <v>992</v>
      </c>
      <c r="D512" s="48">
        <v>89</v>
      </c>
      <c r="E512" s="7">
        <v>0</v>
      </c>
      <c r="F512" s="48">
        <v>1</v>
      </c>
      <c r="G512" s="7">
        <v>4</v>
      </c>
      <c r="H512" s="48">
        <v>6</v>
      </c>
      <c r="I512" s="7">
        <v>0</v>
      </c>
      <c r="J512" s="48">
        <v>1470</v>
      </c>
      <c r="K512" s="7">
        <v>1129</v>
      </c>
      <c r="L512" s="48">
        <f t="shared" si="2"/>
        <v>100</v>
      </c>
      <c r="M512" s="31">
        <f t="shared" si="0"/>
        <v>8.8573959255978746E-2</v>
      </c>
      <c r="N512" s="106">
        <v>43715</v>
      </c>
      <c r="O512" s="13" t="s">
        <v>170</v>
      </c>
      <c r="P512" s="74" t="s">
        <v>71</v>
      </c>
      <c r="Q512" s="55"/>
      <c r="R512" s="13" t="s">
        <v>221</v>
      </c>
      <c r="S512" s="13" t="s">
        <v>210</v>
      </c>
      <c r="T512" s="13" t="s">
        <v>290</v>
      </c>
    </row>
    <row r="513" spans="1:20" ht="13" x14ac:dyDescent="0.6">
      <c r="A513" s="30">
        <v>514</v>
      </c>
      <c r="B513" s="53">
        <v>43531</v>
      </c>
      <c r="C513" s="13" t="s">
        <v>993</v>
      </c>
      <c r="D513" s="48">
        <v>40</v>
      </c>
      <c r="E513" s="7">
        <v>0</v>
      </c>
      <c r="F513" s="48">
        <v>0</v>
      </c>
      <c r="G513" s="7">
        <v>0</v>
      </c>
      <c r="H513" s="48">
        <v>8</v>
      </c>
      <c r="I513" s="7">
        <v>0</v>
      </c>
      <c r="J513" s="48">
        <v>1382</v>
      </c>
      <c r="K513" s="7">
        <v>907</v>
      </c>
      <c r="L513" s="48">
        <f t="shared" si="2"/>
        <v>48</v>
      </c>
      <c r="M513" s="31">
        <f t="shared" si="0"/>
        <v>5.2921719955898568E-2</v>
      </c>
      <c r="N513" s="106">
        <v>43745</v>
      </c>
      <c r="O513" s="13" t="s">
        <v>170</v>
      </c>
      <c r="P513" s="74" t="s">
        <v>71</v>
      </c>
      <c r="Q513" s="55"/>
      <c r="R513" s="13" t="s">
        <v>210</v>
      </c>
      <c r="S513" s="13" t="s">
        <v>210</v>
      </c>
      <c r="T513" s="13" t="s">
        <v>378</v>
      </c>
    </row>
    <row r="514" spans="1:20" ht="13" x14ac:dyDescent="0.6">
      <c r="A514" s="30">
        <v>515</v>
      </c>
      <c r="B514" s="53">
        <v>43562</v>
      </c>
      <c r="C514" s="13" t="s">
        <v>994</v>
      </c>
      <c r="D514" s="48">
        <v>189</v>
      </c>
      <c r="E514" s="7">
        <v>0</v>
      </c>
      <c r="F514" s="48">
        <v>0</v>
      </c>
      <c r="G514" s="7">
        <v>10</v>
      </c>
      <c r="H514" s="48">
        <v>7</v>
      </c>
      <c r="I514" s="7">
        <v>0</v>
      </c>
      <c r="J514" s="48">
        <v>2145</v>
      </c>
      <c r="K514" s="7">
        <v>1737</v>
      </c>
      <c r="L514" s="48">
        <f t="shared" si="2"/>
        <v>206</v>
      </c>
      <c r="M514" s="31">
        <f t="shared" si="0"/>
        <v>0.11859527921704087</v>
      </c>
      <c r="N514" s="106">
        <v>43776</v>
      </c>
      <c r="O514" s="13" t="s">
        <v>170</v>
      </c>
      <c r="P514" s="74" t="s">
        <v>71</v>
      </c>
      <c r="Q514" s="55"/>
      <c r="R514" s="13" t="s">
        <v>210</v>
      </c>
      <c r="S514" s="13" t="s">
        <v>210</v>
      </c>
      <c r="T514" s="13" t="s">
        <v>290</v>
      </c>
    </row>
    <row r="515" spans="1:20" ht="13" x14ac:dyDescent="0.6">
      <c r="A515" s="30">
        <v>516</v>
      </c>
      <c r="B515" s="53">
        <v>43592</v>
      </c>
      <c r="C515" s="13" t="s">
        <v>995</v>
      </c>
      <c r="D515" s="48">
        <v>517</v>
      </c>
      <c r="E515" s="7">
        <v>3</v>
      </c>
      <c r="F515" s="48">
        <v>9</v>
      </c>
      <c r="G515" s="7">
        <v>54</v>
      </c>
      <c r="H515" s="48">
        <v>41</v>
      </c>
      <c r="I515" s="7">
        <v>20</v>
      </c>
      <c r="J515" s="48">
        <v>10788</v>
      </c>
      <c r="K515" s="7">
        <v>9617</v>
      </c>
      <c r="L515" s="48">
        <f t="shared" si="2"/>
        <v>644</v>
      </c>
      <c r="M515" s="31">
        <f t="shared" si="0"/>
        <v>6.6964749922013109E-2</v>
      </c>
      <c r="N515" s="106">
        <v>43776</v>
      </c>
      <c r="O515" s="13" t="s">
        <v>170</v>
      </c>
      <c r="P515" s="74" t="s">
        <v>71</v>
      </c>
      <c r="Q515" s="55"/>
      <c r="R515" s="13" t="s">
        <v>210</v>
      </c>
      <c r="S515" s="13" t="s">
        <v>221</v>
      </c>
      <c r="T515" s="13" t="s">
        <v>378</v>
      </c>
    </row>
    <row r="516" spans="1:20" ht="13" x14ac:dyDescent="0.6">
      <c r="A516" s="30">
        <v>517</v>
      </c>
      <c r="B516" s="53">
        <v>43623</v>
      </c>
      <c r="C516" s="13" t="s">
        <v>996</v>
      </c>
      <c r="D516" s="48">
        <v>65</v>
      </c>
      <c r="E516" s="7">
        <v>0</v>
      </c>
      <c r="F516" s="48">
        <v>1</v>
      </c>
      <c r="G516" s="7">
        <v>5</v>
      </c>
      <c r="H516" s="48">
        <v>11</v>
      </c>
      <c r="I516" s="7">
        <v>1</v>
      </c>
      <c r="J516" s="48">
        <v>1305</v>
      </c>
      <c r="K516" s="7">
        <v>963</v>
      </c>
      <c r="L516" s="48">
        <f t="shared" si="2"/>
        <v>83</v>
      </c>
      <c r="M516" s="31">
        <f t="shared" si="0"/>
        <v>8.6188992731048811E-2</v>
      </c>
      <c r="N516" s="28" t="s">
        <v>176</v>
      </c>
      <c r="O516" s="13" t="s">
        <v>170</v>
      </c>
      <c r="P516" s="74" t="s">
        <v>71</v>
      </c>
      <c r="Q516" s="55"/>
      <c r="R516" s="13" t="s">
        <v>221</v>
      </c>
      <c r="S516" s="13" t="s">
        <v>210</v>
      </c>
      <c r="T516" s="13" t="s">
        <v>211</v>
      </c>
    </row>
    <row r="517" spans="1:20" ht="13" x14ac:dyDescent="0.6">
      <c r="A517" s="30">
        <v>518</v>
      </c>
      <c r="B517" s="53">
        <v>43653</v>
      </c>
      <c r="C517" s="13" t="s">
        <v>997</v>
      </c>
      <c r="D517" s="48">
        <v>206</v>
      </c>
      <c r="E517" s="7">
        <v>2</v>
      </c>
      <c r="F517" s="48">
        <v>1</v>
      </c>
      <c r="G517" s="7">
        <v>6</v>
      </c>
      <c r="H517" s="48">
        <v>17</v>
      </c>
      <c r="I517" s="7">
        <v>6</v>
      </c>
      <c r="J517" s="48">
        <v>3076</v>
      </c>
      <c r="K517" s="7">
        <v>2619</v>
      </c>
      <c r="L517" s="48">
        <f t="shared" si="2"/>
        <v>238</v>
      </c>
      <c r="M517" s="31">
        <f t="shared" si="0"/>
        <v>9.087437953417335E-2</v>
      </c>
      <c r="N517" s="28" t="s">
        <v>176</v>
      </c>
      <c r="O517" s="13" t="s">
        <v>170</v>
      </c>
      <c r="P517" s="74" t="s">
        <v>71</v>
      </c>
      <c r="Q517" s="55"/>
      <c r="R517" s="13" t="s">
        <v>221</v>
      </c>
      <c r="S517" s="13" t="s">
        <v>210</v>
      </c>
      <c r="T517" s="13" t="s">
        <v>211</v>
      </c>
    </row>
    <row r="518" spans="1:20" ht="13" x14ac:dyDescent="0.6">
      <c r="A518" s="30">
        <v>519</v>
      </c>
      <c r="B518" s="53">
        <v>43684</v>
      </c>
      <c r="C518" s="13" t="s">
        <v>998</v>
      </c>
      <c r="D518" s="48">
        <v>109</v>
      </c>
      <c r="E518" s="7">
        <v>0</v>
      </c>
      <c r="F518" s="48">
        <v>0</v>
      </c>
      <c r="G518" s="7">
        <v>3</v>
      </c>
      <c r="H518" s="48">
        <v>6</v>
      </c>
      <c r="I518" s="7">
        <v>1</v>
      </c>
      <c r="J518" s="48">
        <v>1750</v>
      </c>
      <c r="K518" s="7">
        <v>1426</v>
      </c>
      <c r="L518" s="48">
        <f t="shared" si="2"/>
        <v>119</v>
      </c>
      <c r="M518" s="31">
        <f t="shared" si="0"/>
        <v>8.3450210378681625E-2</v>
      </c>
      <c r="N518" s="28" t="s">
        <v>176</v>
      </c>
      <c r="O518" s="13" t="s">
        <v>170</v>
      </c>
      <c r="P518" s="74" t="s">
        <v>71</v>
      </c>
      <c r="Q518" s="55"/>
      <c r="R518" s="13" t="s">
        <v>210</v>
      </c>
      <c r="S518" s="13" t="s">
        <v>221</v>
      </c>
      <c r="T518" s="13" t="s">
        <v>378</v>
      </c>
    </row>
    <row r="519" spans="1:20" ht="13" x14ac:dyDescent="0.6">
      <c r="A519" s="30">
        <v>520</v>
      </c>
      <c r="B519" s="53">
        <v>43715</v>
      </c>
      <c r="C519" s="13" t="s">
        <v>999</v>
      </c>
      <c r="D519" s="48">
        <v>43</v>
      </c>
      <c r="E519" s="7">
        <v>0</v>
      </c>
      <c r="F519" s="48">
        <v>0</v>
      </c>
      <c r="G519" s="7">
        <v>0</v>
      </c>
      <c r="H519" s="48">
        <v>11</v>
      </c>
      <c r="I519" s="7">
        <v>0</v>
      </c>
      <c r="J519" s="48">
        <v>995</v>
      </c>
      <c r="K519" s="7">
        <v>791</v>
      </c>
      <c r="L519" s="48">
        <f t="shared" si="2"/>
        <v>54</v>
      </c>
      <c r="M519" s="31">
        <f t="shared" si="0"/>
        <v>6.8268015170670035E-2</v>
      </c>
      <c r="N519" s="28" t="s">
        <v>176</v>
      </c>
      <c r="O519" s="13" t="s">
        <v>170</v>
      </c>
      <c r="P519" s="74" t="s">
        <v>71</v>
      </c>
      <c r="Q519" s="55"/>
      <c r="R519" s="13" t="s">
        <v>210</v>
      </c>
      <c r="S519" s="13" t="s">
        <v>210</v>
      </c>
      <c r="T519" s="13" t="s">
        <v>290</v>
      </c>
    </row>
    <row r="520" spans="1:20" ht="13" x14ac:dyDescent="0.6">
      <c r="A520" s="30">
        <v>521</v>
      </c>
      <c r="B520" s="53">
        <v>43745</v>
      </c>
      <c r="C520" s="13" t="s">
        <v>1000</v>
      </c>
      <c r="D520" s="48">
        <v>136</v>
      </c>
      <c r="E520" s="7">
        <v>5</v>
      </c>
      <c r="F520" s="48">
        <v>4</v>
      </c>
      <c r="G520" s="7">
        <v>12</v>
      </c>
      <c r="H520" s="48">
        <v>6</v>
      </c>
      <c r="I520" s="7">
        <v>0</v>
      </c>
      <c r="J520" s="48">
        <v>1585</v>
      </c>
      <c r="K520" s="7">
        <v>1236</v>
      </c>
      <c r="L520" s="48">
        <f t="shared" si="2"/>
        <v>163</v>
      </c>
      <c r="M520" s="31">
        <f t="shared" si="0"/>
        <v>0.13187702265372167</v>
      </c>
      <c r="N520" s="28" t="s">
        <v>176</v>
      </c>
      <c r="O520" s="13" t="s">
        <v>170</v>
      </c>
      <c r="P520" s="74" t="s">
        <v>71</v>
      </c>
      <c r="Q520" s="55"/>
      <c r="R520" s="13" t="s">
        <v>210</v>
      </c>
      <c r="S520" s="13" t="s">
        <v>210</v>
      </c>
      <c r="T520" s="13" t="s">
        <v>378</v>
      </c>
    </row>
    <row r="521" spans="1:20" ht="13" x14ac:dyDescent="0.6">
      <c r="A521" s="30">
        <v>522</v>
      </c>
      <c r="B521" s="53">
        <v>43776</v>
      </c>
      <c r="C521" s="13" t="s">
        <v>1001</v>
      </c>
      <c r="D521" s="48">
        <v>426</v>
      </c>
      <c r="E521" s="7">
        <v>3</v>
      </c>
      <c r="F521" s="48">
        <v>3</v>
      </c>
      <c r="G521" s="7">
        <v>16</v>
      </c>
      <c r="H521" s="48">
        <v>40</v>
      </c>
      <c r="I521" s="7">
        <v>9</v>
      </c>
      <c r="J521" s="48">
        <v>6964</v>
      </c>
      <c r="K521" s="7">
        <v>6190</v>
      </c>
      <c r="L521" s="48">
        <f t="shared" si="2"/>
        <v>497</v>
      </c>
      <c r="M521" s="31">
        <f t="shared" si="0"/>
        <v>8.0290791599353803E-2</v>
      </c>
      <c r="N521" s="28" t="s">
        <v>1002</v>
      </c>
      <c r="O521" s="13" t="s">
        <v>170</v>
      </c>
      <c r="P521" s="74" t="s">
        <v>71</v>
      </c>
      <c r="Q521" s="55"/>
      <c r="R521" s="13" t="s">
        <v>210</v>
      </c>
      <c r="S521" s="13" t="s">
        <v>221</v>
      </c>
      <c r="T521" s="13" t="s">
        <v>290</v>
      </c>
    </row>
    <row r="522" spans="1:20" ht="13" x14ac:dyDescent="0.6">
      <c r="A522" s="30">
        <v>523</v>
      </c>
      <c r="B522" s="53">
        <v>43806</v>
      </c>
      <c r="C522" s="13" t="s">
        <v>1003</v>
      </c>
      <c r="D522" s="48">
        <v>189</v>
      </c>
      <c r="E522" s="7">
        <v>1</v>
      </c>
      <c r="F522" s="48">
        <v>6</v>
      </c>
      <c r="G522" s="7">
        <v>14</v>
      </c>
      <c r="H522" s="48">
        <v>10</v>
      </c>
      <c r="I522" s="7">
        <v>3</v>
      </c>
      <c r="J522" s="48">
        <v>3454</v>
      </c>
      <c r="K522" s="7">
        <v>2959</v>
      </c>
      <c r="L522" s="48">
        <f t="shared" si="2"/>
        <v>223</v>
      </c>
      <c r="M522" s="31">
        <f t="shared" si="0"/>
        <v>7.5363298411625548E-2</v>
      </c>
      <c r="N522" s="15"/>
      <c r="O522" s="13" t="s">
        <v>170</v>
      </c>
      <c r="P522" s="74" t="s">
        <v>71</v>
      </c>
      <c r="Q522" s="55"/>
      <c r="R522" s="13" t="s">
        <v>210</v>
      </c>
      <c r="S522" s="13" t="s">
        <v>210</v>
      </c>
      <c r="T522" s="13" t="s">
        <v>290</v>
      </c>
    </row>
    <row r="523" spans="1:20" ht="13" x14ac:dyDescent="0.6">
      <c r="A523" s="30">
        <v>524</v>
      </c>
      <c r="B523" s="47" t="s">
        <v>1004</v>
      </c>
      <c r="C523" s="13" t="s">
        <v>1005</v>
      </c>
      <c r="D523" s="48">
        <v>45</v>
      </c>
      <c r="E523" s="7">
        <v>0</v>
      </c>
      <c r="F523" s="48">
        <v>1</v>
      </c>
      <c r="G523" s="7">
        <v>3</v>
      </c>
      <c r="H523" s="48">
        <v>6</v>
      </c>
      <c r="I523" s="7">
        <v>1</v>
      </c>
      <c r="J523" s="48">
        <v>1260</v>
      </c>
      <c r="K523" s="7">
        <v>979</v>
      </c>
      <c r="L523" s="48">
        <f t="shared" si="2"/>
        <v>56</v>
      </c>
      <c r="M523" s="31">
        <f t="shared" si="0"/>
        <v>5.7201225740551587E-2</v>
      </c>
      <c r="N523" s="15"/>
      <c r="O523" s="13" t="s">
        <v>170</v>
      </c>
      <c r="P523" s="74" t="s">
        <v>71</v>
      </c>
      <c r="Q523" s="55"/>
      <c r="R523" s="13" t="s">
        <v>221</v>
      </c>
      <c r="S523" s="13" t="s">
        <v>210</v>
      </c>
      <c r="T523" s="13" t="s">
        <v>211</v>
      </c>
    </row>
    <row r="524" spans="1:20" ht="13" x14ac:dyDescent="0.6">
      <c r="A524" s="30">
        <v>525</v>
      </c>
      <c r="B524" s="47" t="s">
        <v>1006</v>
      </c>
      <c r="C524" s="13" t="s">
        <v>1007</v>
      </c>
      <c r="D524" s="48">
        <v>65</v>
      </c>
      <c r="E524" s="7">
        <v>0</v>
      </c>
      <c r="F524" s="48">
        <v>6</v>
      </c>
      <c r="G524" s="7">
        <v>3</v>
      </c>
      <c r="H524" s="48">
        <v>7</v>
      </c>
      <c r="I524" s="7">
        <v>0</v>
      </c>
      <c r="J524" s="48">
        <v>2112</v>
      </c>
      <c r="K524" s="7">
        <v>1760</v>
      </c>
      <c r="L524" s="48">
        <f t="shared" si="2"/>
        <v>81</v>
      </c>
      <c r="M524" s="31">
        <f t="shared" si="0"/>
        <v>4.6022727272727271E-2</v>
      </c>
      <c r="N524" s="15"/>
      <c r="O524" s="13" t="s">
        <v>170</v>
      </c>
      <c r="P524" s="74" t="s">
        <v>71</v>
      </c>
      <c r="Q524" s="55"/>
      <c r="R524" s="13" t="s">
        <v>221</v>
      </c>
      <c r="S524" s="13" t="s">
        <v>210</v>
      </c>
      <c r="T524" s="13" t="s">
        <v>290</v>
      </c>
    </row>
    <row r="525" spans="1:20" ht="13" x14ac:dyDescent="0.6">
      <c r="A525" s="30">
        <v>526</v>
      </c>
      <c r="B525" s="47" t="s">
        <v>1008</v>
      </c>
      <c r="C525" s="13" t="s">
        <v>1009</v>
      </c>
      <c r="D525" s="48">
        <v>82</v>
      </c>
      <c r="E525" s="7">
        <v>1</v>
      </c>
      <c r="F525" s="48">
        <v>2</v>
      </c>
      <c r="G525" s="7">
        <v>4</v>
      </c>
      <c r="H525" s="48">
        <v>7</v>
      </c>
      <c r="I525" s="7">
        <v>0</v>
      </c>
      <c r="J525" s="48">
        <v>1794</v>
      </c>
      <c r="K525" s="7">
        <v>1432</v>
      </c>
      <c r="L525" s="48">
        <f t="shared" si="2"/>
        <v>96</v>
      </c>
      <c r="M525" s="31">
        <f t="shared" si="0"/>
        <v>6.7039106145251395E-2</v>
      </c>
      <c r="N525" s="15"/>
      <c r="O525" s="13" t="s">
        <v>170</v>
      </c>
      <c r="P525" s="74" t="s">
        <v>71</v>
      </c>
      <c r="Q525" s="55"/>
      <c r="R525" s="13" t="s">
        <v>221</v>
      </c>
      <c r="S525" s="13" t="s">
        <v>210</v>
      </c>
      <c r="T525" s="13" t="s">
        <v>378</v>
      </c>
    </row>
    <row r="526" spans="1:20" ht="13" x14ac:dyDescent="0.6">
      <c r="A526" s="30">
        <v>527</v>
      </c>
      <c r="B526" s="47" t="s">
        <v>1010</v>
      </c>
      <c r="C526" s="13" t="s">
        <v>1011</v>
      </c>
      <c r="D526" s="48">
        <v>61</v>
      </c>
      <c r="E526" s="7">
        <v>0</v>
      </c>
      <c r="F526" s="48">
        <v>0</v>
      </c>
      <c r="G526" s="7">
        <v>3</v>
      </c>
      <c r="H526" s="48">
        <v>2</v>
      </c>
      <c r="I526" s="7">
        <v>0</v>
      </c>
      <c r="J526" s="48">
        <v>943</v>
      </c>
      <c r="K526" s="7">
        <v>1236</v>
      </c>
      <c r="L526" s="48">
        <f t="shared" si="2"/>
        <v>66</v>
      </c>
      <c r="M526" s="31">
        <f t="shared" si="0"/>
        <v>5.3398058252427182E-2</v>
      </c>
      <c r="N526" s="15"/>
      <c r="O526" s="13" t="s">
        <v>170</v>
      </c>
      <c r="P526" s="74" t="s">
        <v>71</v>
      </c>
      <c r="Q526" s="55"/>
      <c r="R526" s="13" t="s">
        <v>221</v>
      </c>
      <c r="S526" s="13" t="s">
        <v>210</v>
      </c>
      <c r="T526" s="13" t="s">
        <v>290</v>
      </c>
    </row>
    <row r="527" spans="1:20" ht="13" x14ac:dyDescent="0.6">
      <c r="A527" s="30">
        <v>528</v>
      </c>
      <c r="B527" s="47" t="s">
        <v>176</v>
      </c>
      <c r="C527" s="13" t="s">
        <v>1012</v>
      </c>
      <c r="D527" s="48">
        <v>71</v>
      </c>
      <c r="E527" s="7">
        <v>0</v>
      </c>
      <c r="F527" s="48">
        <v>5</v>
      </c>
      <c r="G527" s="7">
        <v>4</v>
      </c>
      <c r="H527" s="48">
        <v>10</v>
      </c>
      <c r="I527" s="7">
        <v>1</v>
      </c>
      <c r="J527" s="48">
        <v>1800</v>
      </c>
      <c r="K527" s="7">
        <v>1456</v>
      </c>
      <c r="L527" s="48">
        <f t="shared" si="2"/>
        <v>91</v>
      </c>
      <c r="M527" s="31">
        <f t="shared" si="0"/>
        <v>6.25E-2</v>
      </c>
      <c r="N527" s="15"/>
      <c r="O527" s="13" t="s">
        <v>170</v>
      </c>
      <c r="P527" s="74" t="s">
        <v>71</v>
      </c>
      <c r="Q527" s="55"/>
      <c r="R527" s="13" t="s">
        <v>210</v>
      </c>
      <c r="S527" s="13" t="s">
        <v>221</v>
      </c>
      <c r="T527" s="13" t="s">
        <v>378</v>
      </c>
    </row>
    <row r="528" spans="1:20" ht="13" x14ac:dyDescent="0.6">
      <c r="A528" s="30">
        <v>529</v>
      </c>
      <c r="B528" s="47" t="s">
        <v>1002</v>
      </c>
      <c r="C528" s="13" t="s">
        <v>1013</v>
      </c>
      <c r="D528" s="48">
        <v>764</v>
      </c>
      <c r="E528" s="7">
        <v>10</v>
      </c>
      <c r="F528" s="48">
        <v>12</v>
      </c>
      <c r="G528" s="7">
        <v>96</v>
      </c>
      <c r="H528" s="48">
        <v>73</v>
      </c>
      <c r="I528" s="7">
        <v>23</v>
      </c>
      <c r="J528" s="48">
        <v>18394</v>
      </c>
      <c r="K528" s="7">
        <v>16178</v>
      </c>
      <c r="L528" s="48">
        <f t="shared" si="2"/>
        <v>978</v>
      </c>
      <c r="M528" s="31">
        <f t="shared" si="0"/>
        <v>6.0452466312275931E-2</v>
      </c>
      <c r="N528" s="15"/>
      <c r="O528" s="13" t="s">
        <v>170</v>
      </c>
      <c r="P528" s="74" t="s">
        <v>71</v>
      </c>
      <c r="Q528" s="55"/>
      <c r="R528" s="13" t="s">
        <v>221</v>
      </c>
      <c r="S528" s="13" t="s">
        <v>210</v>
      </c>
      <c r="T528" s="13" t="s">
        <v>290</v>
      </c>
    </row>
    <row r="529" spans="1:20" ht="13" x14ac:dyDescent="0.6">
      <c r="A529" s="30">
        <v>530</v>
      </c>
      <c r="B529" s="47" t="s">
        <v>1014</v>
      </c>
      <c r="C529" s="13" t="s">
        <v>1015</v>
      </c>
      <c r="D529" s="48">
        <v>220</v>
      </c>
      <c r="E529" s="7">
        <v>1</v>
      </c>
      <c r="F529" s="48">
        <v>2</v>
      </c>
      <c r="G529" s="7">
        <v>7</v>
      </c>
      <c r="H529" s="48">
        <v>16</v>
      </c>
      <c r="I529" s="7">
        <v>0</v>
      </c>
      <c r="J529" s="48">
        <v>3755</v>
      </c>
      <c r="K529" s="7">
        <v>3294</v>
      </c>
      <c r="L529" s="48">
        <f t="shared" si="2"/>
        <v>246</v>
      </c>
      <c r="M529" s="31">
        <f t="shared" si="0"/>
        <v>7.4681238615664849E-2</v>
      </c>
      <c r="N529" s="15"/>
      <c r="O529" s="13" t="s">
        <v>170</v>
      </c>
      <c r="P529" s="74" t="s">
        <v>71</v>
      </c>
      <c r="Q529" s="55"/>
      <c r="R529" s="13" t="s">
        <v>221</v>
      </c>
      <c r="S529" s="13" t="s">
        <v>221</v>
      </c>
      <c r="T529" s="13" t="s">
        <v>378</v>
      </c>
    </row>
    <row r="530" spans="1:20" ht="13" x14ac:dyDescent="0.6">
      <c r="A530" s="30">
        <v>531</v>
      </c>
      <c r="B530" s="47" t="s">
        <v>1016</v>
      </c>
      <c r="C530" s="13" t="s">
        <v>1017</v>
      </c>
      <c r="D530" s="48">
        <v>53</v>
      </c>
      <c r="E530" s="7">
        <v>0</v>
      </c>
      <c r="F530" s="48">
        <v>0</v>
      </c>
      <c r="G530" s="7">
        <v>0</v>
      </c>
      <c r="H530" s="48">
        <v>7</v>
      </c>
      <c r="I530" s="7">
        <v>0</v>
      </c>
      <c r="J530" s="48">
        <v>1370</v>
      </c>
      <c r="K530" s="7">
        <v>1044</v>
      </c>
      <c r="L530" s="48">
        <f t="shared" si="2"/>
        <v>60</v>
      </c>
      <c r="M530" s="31">
        <f t="shared" si="0"/>
        <v>5.7471264367816091E-2</v>
      </c>
      <c r="N530" s="15"/>
      <c r="O530" s="13" t="s">
        <v>170</v>
      </c>
      <c r="P530" s="74" t="s">
        <v>71</v>
      </c>
      <c r="Q530" s="55"/>
      <c r="R530" s="13" t="s">
        <v>221</v>
      </c>
      <c r="S530" s="13" t="s">
        <v>210</v>
      </c>
      <c r="T530" s="13" t="s">
        <v>211</v>
      </c>
    </row>
    <row r="531" spans="1:20" ht="13" x14ac:dyDescent="0.6">
      <c r="A531" s="30">
        <v>532</v>
      </c>
      <c r="B531" s="47" t="s">
        <v>1018</v>
      </c>
      <c r="C531" s="13" t="s">
        <v>1019</v>
      </c>
      <c r="D531" s="48">
        <v>1331</v>
      </c>
      <c r="E531" s="7">
        <v>11</v>
      </c>
      <c r="F531" s="48">
        <v>27</v>
      </c>
      <c r="G531" s="7">
        <v>151</v>
      </c>
      <c r="H531" s="48">
        <v>111</v>
      </c>
      <c r="I531" s="7">
        <v>31</v>
      </c>
      <c r="J531" s="48">
        <v>25173</v>
      </c>
      <c r="K531" s="7">
        <v>21312</v>
      </c>
      <c r="L531" s="48">
        <f t="shared" si="2"/>
        <v>1662</v>
      </c>
      <c r="M531" s="31">
        <f t="shared" si="0"/>
        <v>7.7984234234234229E-2</v>
      </c>
      <c r="N531" s="15"/>
      <c r="O531" s="13" t="s">
        <v>170</v>
      </c>
      <c r="P531" s="74" t="s">
        <v>71</v>
      </c>
      <c r="Q531" s="55"/>
      <c r="R531" s="13" t="s">
        <v>210</v>
      </c>
      <c r="S531" s="13" t="s">
        <v>210</v>
      </c>
      <c r="T531" s="13" t="s">
        <v>290</v>
      </c>
    </row>
    <row r="532" spans="1:20" ht="13" x14ac:dyDescent="0.6">
      <c r="A532" s="30">
        <v>533</v>
      </c>
      <c r="B532" s="47" t="s">
        <v>1020</v>
      </c>
      <c r="C532" s="13" t="s">
        <v>1021</v>
      </c>
      <c r="D532" s="48">
        <v>73</v>
      </c>
      <c r="E532" s="7">
        <v>1</v>
      </c>
      <c r="F532" s="48">
        <v>2</v>
      </c>
      <c r="G532" s="7">
        <v>19</v>
      </c>
      <c r="H532" s="48">
        <v>31</v>
      </c>
      <c r="I532" s="7">
        <v>4</v>
      </c>
      <c r="J532" s="48">
        <v>3023</v>
      </c>
      <c r="K532" s="7">
        <v>2545</v>
      </c>
      <c r="L532" s="48">
        <f t="shared" si="2"/>
        <v>130</v>
      </c>
      <c r="M532" s="31">
        <f t="shared" si="0"/>
        <v>5.1080550098231828E-2</v>
      </c>
      <c r="N532" s="15"/>
      <c r="O532" s="13" t="s">
        <v>170</v>
      </c>
      <c r="P532" s="74" t="s">
        <v>71</v>
      </c>
      <c r="Q532" s="55"/>
      <c r="R532" s="13" t="s">
        <v>221</v>
      </c>
      <c r="S532" s="13" t="s">
        <v>210</v>
      </c>
      <c r="T532" s="13" t="s">
        <v>211</v>
      </c>
    </row>
    <row r="533" spans="1:20" ht="13" x14ac:dyDescent="0.6">
      <c r="A533" s="30">
        <v>534</v>
      </c>
      <c r="B533" s="47" t="s">
        <v>1022</v>
      </c>
      <c r="C533" s="13" t="s">
        <v>1023</v>
      </c>
      <c r="D533" s="48">
        <v>111</v>
      </c>
      <c r="E533" s="7">
        <v>0</v>
      </c>
      <c r="F533" s="48">
        <v>0</v>
      </c>
      <c r="G533" s="7">
        <v>2</v>
      </c>
      <c r="H533" s="48">
        <v>2</v>
      </c>
      <c r="I533" s="7">
        <v>0</v>
      </c>
      <c r="J533" s="48">
        <v>2664</v>
      </c>
      <c r="K533" s="7">
        <v>2216</v>
      </c>
      <c r="L533" s="48">
        <f t="shared" si="2"/>
        <v>115</v>
      </c>
      <c r="M533" s="31">
        <f t="shared" si="0"/>
        <v>5.1895306859205778E-2</v>
      </c>
      <c r="N533" s="15"/>
      <c r="O533" s="13" t="s">
        <v>170</v>
      </c>
      <c r="P533" s="74" t="s">
        <v>71</v>
      </c>
      <c r="Q533" s="55"/>
      <c r="R533" s="13" t="s">
        <v>210</v>
      </c>
      <c r="S533" s="13" t="s">
        <v>221</v>
      </c>
      <c r="T533" s="13" t="s">
        <v>378</v>
      </c>
    </row>
    <row r="534" spans="1:20" ht="13" x14ac:dyDescent="0.6">
      <c r="A534" s="30">
        <v>535</v>
      </c>
      <c r="B534" s="47" t="s">
        <v>178</v>
      </c>
      <c r="C534" s="13" t="s">
        <v>1024</v>
      </c>
      <c r="D534" s="48">
        <v>82</v>
      </c>
      <c r="E534" s="7">
        <v>1</v>
      </c>
      <c r="F534" s="48">
        <v>0</v>
      </c>
      <c r="G534" s="7">
        <v>1</v>
      </c>
      <c r="H534" s="48">
        <v>6</v>
      </c>
      <c r="I534" s="7">
        <v>0</v>
      </c>
      <c r="J534" s="48">
        <v>2127</v>
      </c>
      <c r="K534" s="7">
        <v>1813</v>
      </c>
      <c r="L534" s="48">
        <f t="shared" si="2"/>
        <v>90</v>
      </c>
      <c r="M534" s="31">
        <f t="shared" si="0"/>
        <v>4.9641478212906785E-2</v>
      </c>
      <c r="N534" s="15"/>
      <c r="O534" s="13" t="s">
        <v>170</v>
      </c>
      <c r="P534" s="74" t="s">
        <v>71</v>
      </c>
      <c r="Q534" s="55"/>
      <c r="R534" s="13" t="s">
        <v>221</v>
      </c>
      <c r="S534" s="13" t="s">
        <v>210</v>
      </c>
      <c r="T534" s="13" t="s">
        <v>290</v>
      </c>
    </row>
    <row r="535" spans="1:20" ht="13" x14ac:dyDescent="0.6">
      <c r="A535" s="15"/>
      <c r="B535" s="131"/>
      <c r="C535" s="55"/>
      <c r="D535" s="130"/>
      <c r="E535" s="15"/>
      <c r="F535" s="130"/>
      <c r="G535" s="15"/>
      <c r="H535" s="130"/>
      <c r="I535" s="15"/>
      <c r="J535" s="130"/>
      <c r="K535" s="15"/>
      <c r="L535" s="48"/>
      <c r="M535" s="18"/>
      <c r="N535" s="15"/>
      <c r="O535" s="13" t="s">
        <v>170</v>
      </c>
      <c r="P535" s="74"/>
      <c r="Q535" s="55"/>
      <c r="R535" s="55"/>
      <c r="S535" s="55"/>
      <c r="T535" s="13"/>
    </row>
    <row r="536" spans="1:20" ht="13" x14ac:dyDescent="0.6">
      <c r="A536" s="15"/>
      <c r="B536" s="131"/>
      <c r="C536" s="55"/>
      <c r="D536" s="130"/>
      <c r="E536" s="15"/>
      <c r="F536" s="130"/>
      <c r="G536" s="15"/>
      <c r="H536" s="130"/>
      <c r="I536" s="15"/>
      <c r="J536" s="130"/>
      <c r="K536" s="15"/>
      <c r="L536" s="48"/>
      <c r="M536" s="18"/>
      <c r="N536" s="15"/>
      <c r="O536" s="13" t="s">
        <v>170</v>
      </c>
      <c r="P536" s="74"/>
      <c r="Q536" s="55"/>
      <c r="R536" s="55"/>
      <c r="S536" s="55"/>
      <c r="T536" s="13"/>
    </row>
    <row r="537" spans="1:20" ht="13" x14ac:dyDescent="0.6">
      <c r="A537" s="15"/>
      <c r="B537" s="131"/>
      <c r="C537" s="55"/>
      <c r="D537" s="130"/>
      <c r="E537" s="15"/>
      <c r="F537" s="130"/>
      <c r="G537" s="15"/>
      <c r="H537" s="130"/>
      <c r="I537" s="15"/>
      <c r="J537" s="130"/>
      <c r="K537" s="15"/>
      <c r="L537" s="48"/>
      <c r="M537" s="18"/>
      <c r="N537" s="15"/>
      <c r="O537" s="13" t="s">
        <v>170</v>
      </c>
      <c r="P537" s="74"/>
      <c r="Q537" s="55"/>
      <c r="R537" s="55"/>
      <c r="S537" s="55"/>
      <c r="T537" s="13"/>
    </row>
    <row r="538" spans="1:20" ht="13" x14ac:dyDescent="0.6">
      <c r="A538" s="15"/>
      <c r="B538" s="131"/>
      <c r="C538" s="55"/>
      <c r="D538" s="130"/>
      <c r="E538" s="15"/>
      <c r="F538" s="130"/>
      <c r="G538" s="15"/>
      <c r="H538" s="130"/>
      <c r="I538" s="15"/>
      <c r="J538" s="130"/>
      <c r="K538" s="15"/>
      <c r="L538" s="48"/>
      <c r="M538" s="18"/>
      <c r="N538" s="15"/>
      <c r="O538" s="13" t="s">
        <v>170</v>
      </c>
      <c r="P538" s="74"/>
      <c r="Q538" s="55"/>
      <c r="R538" s="55"/>
      <c r="S538" s="55"/>
      <c r="T538" s="13"/>
    </row>
    <row r="539" spans="1:20" ht="13" x14ac:dyDescent="0.6">
      <c r="A539" s="15"/>
      <c r="B539" s="131"/>
      <c r="C539" s="55"/>
      <c r="D539" s="130"/>
      <c r="E539" s="15"/>
      <c r="F539" s="130"/>
      <c r="G539" s="15"/>
      <c r="H539" s="130"/>
      <c r="I539" s="15"/>
      <c r="J539" s="130"/>
      <c r="K539" s="15"/>
      <c r="L539" s="48"/>
      <c r="M539" s="18"/>
      <c r="N539" s="15"/>
      <c r="O539" s="13" t="s">
        <v>170</v>
      </c>
      <c r="P539" s="74"/>
      <c r="Q539" s="55"/>
      <c r="R539" s="55"/>
      <c r="S539" s="55"/>
      <c r="T539" s="13"/>
    </row>
    <row r="540" spans="1:20" ht="13" x14ac:dyDescent="0.6">
      <c r="A540" s="15"/>
      <c r="B540" s="131"/>
      <c r="C540" s="55"/>
      <c r="D540" s="130"/>
      <c r="E540" s="15"/>
      <c r="F540" s="130"/>
      <c r="G540" s="15"/>
      <c r="H540" s="130"/>
      <c r="I540" s="15"/>
      <c r="J540" s="130"/>
      <c r="K540" s="15"/>
      <c r="L540" s="48"/>
      <c r="M540" s="18"/>
      <c r="N540" s="15"/>
      <c r="O540" s="13" t="s">
        <v>170</v>
      </c>
      <c r="P540" s="74"/>
      <c r="Q540" s="55"/>
      <c r="R540" s="55"/>
      <c r="S540" s="55"/>
      <c r="T540" s="13"/>
    </row>
    <row r="541" spans="1:20" ht="13" x14ac:dyDescent="0.6">
      <c r="A541" s="15"/>
      <c r="B541" s="131"/>
      <c r="C541" s="55"/>
      <c r="D541" s="130"/>
      <c r="E541" s="15"/>
      <c r="F541" s="130"/>
      <c r="G541" s="15"/>
      <c r="H541" s="130"/>
      <c r="I541" s="15"/>
      <c r="J541" s="130"/>
      <c r="K541" s="15"/>
      <c r="L541" s="48"/>
      <c r="M541" s="18"/>
      <c r="N541" s="15"/>
      <c r="O541" s="13" t="s">
        <v>170</v>
      </c>
      <c r="P541" s="74"/>
      <c r="Q541" s="55"/>
      <c r="R541" s="55"/>
      <c r="S541" s="55"/>
      <c r="T541" s="13"/>
    </row>
    <row r="542" spans="1:20" ht="13" x14ac:dyDescent="0.6">
      <c r="A542" s="15"/>
      <c r="B542" s="131"/>
      <c r="C542" s="55"/>
      <c r="D542" s="130"/>
      <c r="E542" s="15"/>
      <c r="F542" s="130"/>
      <c r="G542" s="15"/>
      <c r="H542" s="130"/>
      <c r="I542" s="15"/>
      <c r="J542" s="130"/>
      <c r="K542" s="15"/>
      <c r="L542" s="48"/>
      <c r="M542" s="18"/>
      <c r="N542" s="15"/>
      <c r="O542" s="13" t="s">
        <v>170</v>
      </c>
      <c r="P542" s="74"/>
      <c r="Q542" s="55"/>
      <c r="R542" s="55"/>
      <c r="S542" s="55"/>
      <c r="T542" s="13"/>
    </row>
    <row r="543" spans="1:20" ht="13" x14ac:dyDescent="0.6">
      <c r="A543" s="15"/>
      <c r="B543" s="131"/>
      <c r="C543" s="55"/>
      <c r="D543" s="130"/>
      <c r="E543" s="15"/>
      <c r="F543" s="130"/>
      <c r="G543" s="15"/>
      <c r="H543" s="130"/>
      <c r="I543" s="15"/>
      <c r="J543" s="130"/>
      <c r="K543" s="15"/>
      <c r="L543" s="48"/>
      <c r="M543" s="18"/>
      <c r="N543" s="15"/>
      <c r="O543" s="13" t="s">
        <v>170</v>
      </c>
      <c r="P543" s="74"/>
      <c r="Q543" s="55"/>
      <c r="R543" s="55"/>
      <c r="S543" s="55"/>
      <c r="T543" s="13"/>
    </row>
    <row r="544" spans="1:20" ht="13" x14ac:dyDescent="0.6">
      <c r="A544" s="15"/>
      <c r="B544" s="131"/>
      <c r="C544" s="55"/>
      <c r="D544" s="130"/>
      <c r="E544" s="15"/>
      <c r="F544" s="130"/>
      <c r="G544" s="15"/>
      <c r="H544" s="130"/>
      <c r="I544" s="15"/>
      <c r="J544" s="130"/>
      <c r="K544" s="15"/>
      <c r="L544" s="48"/>
      <c r="M544" s="18"/>
      <c r="N544" s="15"/>
      <c r="O544" s="13" t="s">
        <v>170</v>
      </c>
      <c r="P544" s="74"/>
      <c r="Q544" s="55"/>
      <c r="R544" s="55"/>
      <c r="S544" s="55"/>
      <c r="T544" s="13"/>
    </row>
    <row r="545" spans="1:20" ht="13" x14ac:dyDescent="0.6">
      <c r="A545" s="15"/>
      <c r="B545" s="131"/>
      <c r="C545" s="55"/>
      <c r="D545" s="130"/>
      <c r="E545" s="15"/>
      <c r="F545" s="130"/>
      <c r="G545" s="15"/>
      <c r="H545" s="130"/>
      <c r="I545" s="15"/>
      <c r="J545" s="130"/>
      <c r="K545" s="15"/>
      <c r="L545" s="48"/>
      <c r="M545" s="18"/>
      <c r="N545" s="15"/>
      <c r="O545" s="13" t="s">
        <v>170</v>
      </c>
      <c r="P545" s="74"/>
      <c r="Q545" s="55"/>
      <c r="R545" s="55"/>
      <c r="S545" s="55"/>
      <c r="T545" s="13"/>
    </row>
    <row r="546" spans="1:20" ht="13" x14ac:dyDescent="0.6">
      <c r="A546" s="15"/>
      <c r="B546" s="131"/>
      <c r="C546" s="55"/>
      <c r="D546" s="130"/>
      <c r="E546" s="15"/>
      <c r="F546" s="130"/>
      <c r="G546" s="15"/>
      <c r="H546" s="130"/>
      <c r="I546" s="15"/>
      <c r="J546" s="130"/>
      <c r="K546" s="15"/>
      <c r="L546" s="48"/>
      <c r="M546" s="18"/>
      <c r="N546" s="15"/>
      <c r="O546" s="13" t="s">
        <v>170</v>
      </c>
      <c r="P546" s="74"/>
      <c r="Q546" s="55"/>
      <c r="R546" s="55"/>
      <c r="S546" s="55"/>
      <c r="T546" s="13"/>
    </row>
    <row r="547" spans="1:20" ht="13" x14ac:dyDescent="0.6">
      <c r="A547" s="15"/>
      <c r="B547" s="131"/>
      <c r="C547" s="55"/>
      <c r="D547" s="130"/>
      <c r="E547" s="15"/>
      <c r="F547" s="130"/>
      <c r="G547" s="15"/>
      <c r="H547" s="130"/>
      <c r="I547" s="15"/>
      <c r="J547" s="130"/>
      <c r="K547" s="15"/>
      <c r="L547" s="48"/>
      <c r="M547" s="18"/>
      <c r="N547" s="15"/>
      <c r="O547" s="13" t="s">
        <v>170</v>
      </c>
      <c r="P547" s="74"/>
      <c r="Q547" s="55"/>
      <c r="R547" s="55"/>
      <c r="S547" s="55"/>
      <c r="T547" s="13"/>
    </row>
    <row r="548" spans="1:20" ht="13" x14ac:dyDescent="0.6">
      <c r="A548" s="15"/>
      <c r="B548" s="131"/>
      <c r="C548" s="55"/>
      <c r="D548" s="130"/>
      <c r="E548" s="15"/>
      <c r="F548" s="130"/>
      <c r="G548" s="15"/>
      <c r="H548" s="130"/>
      <c r="I548" s="15"/>
      <c r="J548" s="130"/>
      <c r="K548" s="15"/>
      <c r="L548" s="48"/>
      <c r="M548" s="18"/>
      <c r="N548" s="15"/>
      <c r="O548" s="13" t="s">
        <v>170</v>
      </c>
      <c r="P548" s="74"/>
      <c r="Q548" s="55"/>
      <c r="R548" s="55"/>
      <c r="S548" s="55"/>
      <c r="T548" s="13"/>
    </row>
    <row r="549" spans="1:20" ht="13" x14ac:dyDescent="0.6">
      <c r="A549" s="15"/>
      <c r="B549" s="131"/>
      <c r="C549" s="55"/>
      <c r="D549" s="130"/>
      <c r="E549" s="15"/>
      <c r="F549" s="130"/>
      <c r="G549" s="15"/>
      <c r="H549" s="130"/>
      <c r="I549" s="15"/>
      <c r="J549" s="130"/>
      <c r="K549" s="15"/>
      <c r="L549" s="48"/>
      <c r="M549" s="18"/>
      <c r="N549" s="15"/>
      <c r="O549" s="13" t="s">
        <v>170</v>
      </c>
      <c r="P549" s="74"/>
      <c r="Q549" s="55"/>
      <c r="R549" s="55"/>
      <c r="S549" s="55"/>
      <c r="T549" s="13"/>
    </row>
    <row r="550" spans="1:20" ht="13" x14ac:dyDescent="0.6">
      <c r="A550" s="15"/>
      <c r="B550" s="131"/>
      <c r="C550" s="55"/>
      <c r="D550" s="130"/>
      <c r="E550" s="15"/>
      <c r="F550" s="130"/>
      <c r="G550" s="15"/>
      <c r="H550" s="130"/>
      <c r="I550" s="15"/>
      <c r="J550" s="130"/>
      <c r="K550" s="15"/>
      <c r="L550" s="48"/>
      <c r="M550" s="18"/>
      <c r="N550" s="15"/>
      <c r="O550" s="13" t="s">
        <v>170</v>
      </c>
      <c r="P550" s="74"/>
      <c r="Q550" s="55"/>
      <c r="R550" s="55"/>
      <c r="S550" s="55"/>
      <c r="T550" s="13"/>
    </row>
    <row r="551" spans="1:20" ht="13" x14ac:dyDescent="0.6">
      <c r="A551" s="15"/>
      <c r="B551" s="131"/>
      <c r="C551" s="55"/>
      <c r="D551" s="130"/>
      <c r="E551" s="15"/>
      <c r="F551" s="130"/>
      <c r="G551" s="15"/>
      <c r="H551" s="130"/>
      <c r="I551" s="15"/>
      <c r="J551" s="130"/>
      <c r="K551" s="15"/>
      <c r="L551" s="48"/>
      <c r="M551" s="18"/>
      <c r="N551" s="15"/>
      <c r="O551" s="13" t="s">
        <v>170</v>
      </c>
      <c r="P551" s="74"/>
      <c r="Q551" s="55"/>
      <c r="R551" s="55"/>
      <c r="S551" s="55"/>
      <c r="T551" s="13"/>
    </row>
    <row r="552" spans="1:20" ht="13" x14ac:dyDescent="0.6">
      <c r="A552" s="15"/>
      <c r="B552" s="131"/>
      <c r="C552" s="55"/>
      <c r="D552" s="130"/>
      <c r="E552" s="15"/>
      <c r="F552" s="130"/>
      <c r="G552" s="15"/>
      <c r="H552" s="130"/>
      <c r="I552" s="15"/>
      <c r="J552" s="130"/>
      <c r="K552" s="15"/>
      <c r="L552" s="48"/>
      <c r="M552" s="18"/>
      <c r="N552" s="15"/>
      <c r="O552" s="13" t="s">
        <v>170</v>
      </c>
      <c r="P552" s="74"/>
      <c r="Q552" s="55"/>
      <c r="R552" s="55"/>
      <c r="S552" s="55"/>
      <c r="T552" s="13"/>
    </row>
    <row r="553" spans="1:20" ht="13" x14ac:dyDescent="0.6">
      <c r="A553" s="15"/>
      <c r="B553" s="131"/>
      <c r="C553" s="55"/>
      <c r="D553" s="130"/>
      <c r="E553" s="15"/>
      <c r="F553" s="130"/>
      <c r="G553" s="15"/>
      <c r="H553" s="130"/>
      <c r="I553" s="15"/>
      <c r="J553" s="130"/>
      <c r="K553" s="15"/>
      <c r="L553" s="48"/>
      <c r="M553" s="18"/>
      <c r="N553" s="15"/>
      <c r="O553" s="13" t="s">
        <v>170</v>
      </c>
      <c r="P553" s="74"/>
      <c r="Q553" s="55"/>
      <c r="R553" s="55"/>
      <c r="S553" s="55"/>
      <c r="T553" s="13"/>
    </row>
    <row r="554" spans="1:20" ht="13" x14ac:dyDescent="0.6">
      <c r="A554" s="15"/>
      <c r="B554" s="131"/>
      <c r="C554" s="55"/>
      <c r="D554" s="130"/>
      <c r="E554" s="15"/>
      <c r="F554" s="130"/>
      <c r="G554" s="15"/>
      <c r="H554" s="130"/>
      <c r="I554" s="15"/>
      <c r="J554" s="130"/>
      <c r="K554" s="15"/>
      <c r="L554" s="48"/>
      <c r="M554" s="18"/>
      <c r="N554" s="15"/>
      <c r="O554" s="13" t="s">
        <v>170</v>
      </c>
      <c r="P554" s="74"/>
      <c r="Q554" s="55"/>
      <c r="R554" s="55"/>
      <c r="S554" s="55"/>
      <c r="T554" s="13"/>
    </row>
    <row r="555" spans="1:20" ht="13" x14ac:dyDescent="0.6">
      <c r="A555" s="15"/>
      <c r="B555" s="131"/>
      <c r="C555" s="55"/>
      <c r="D555" s="130"/>
      <c r="E555" s="15"/>
      <c r="F555" s="130"/>
      <c r="G555" s="15"/>
      <c r="H555" s="130"/>
      <c r="I555" s="15"/>
      <c r="J555" s="130"/>
      <c r="K555" s="15"/>
      <c r="L555" s="48"/>
      <c r="M555" s="18"/>
      <c r="N555" s="15"/>
      <c r="O555" s="13" t="s">
        <v>170</v>
      </c>
      <c r="P555" s="74"/>
      <c r="Q555" s="55"/>
      <c r="R555" s="55"/>
      <c r="S555" s="55"/>
      <c r="T555" s="13"/>
    </row>
    <row r="556" spans="1:20" ht="13" x14ac:dyDescent="0.6">
      <c r="A556" s="15"/>
      <c r="B556" s="131"/>
      <c r="C556" s="55"/>
      <c r="D556" s="130"/>
      <c r="E556" s="15"/>
      <c r="F556" s="130"/>
      <c r="G556" s="15"/>
      <c r="H556" s="130"/>
      <c r="I556" s="15"/>
      <c r="J556" s="130"/>
      <c r="K556" s="15"/>
      <c r="L556" s="48"/>
      <c r="M556" s="18"/>
      <c r="N556" s="15"/>
      <c r="O556" s="13" t="s">
        <v>170</v>
      </c>
      <c r="P556" s="74"/>
      <c r="Q556" s="55"/>
      <c r="R556" s="55"/>
      <c r="S556" s="55"/>
      <c r="T556" s="13"/>
    </row>
    <row r="557" spans="1:20" ht="13" x14ac:dyDescent="0.6">
      <c r="A557" s="15"/>
      <c r="B557" s="131"/>
      <c r="C557" s="55"/>
      <c r="D557" s="130"/>
      <c r="E557" s="15"/>
      <c r="F557" s="130"/>
      <c r="G557" s="15"/>
      <c r="H557" s="130"/>
      <c r="I557" s="15"/>
      <c r="J557" s="130"/>
      <c r="K557" s="15"/>
      <c r="L557" s="48"/>
      <c r="M557" s="18"/>
      <c r="N557" s="15"/>
      <c r="O557" s="13" t="s">
        <v>170</v>
      </c>
      <c r="P557" s="74"/>
      <c r="Q557" s="55"/>
      <c r="R557" s="55"/>
      <c r="S557" s="55"/>
      <c r="T557" s="13"/>
    </row>
    <row r="558" spans="1:20" ht="13" x14ac:dyDescent="0.6">
      <c r="A558" s="15"/>
      <c r="B558" s="131"/>
      <c r="C558" s="55"/>
      <c r="D558" s="130"/>
      <c r="E558" s="15"/>
      <c r="F558" s="130"/>
      <c r="G558" s="15"/>
      <c r="H558" s="130"/>
      <c r="I558" s="15"/>
      <c r="J558" s="130"/>
      <c r="K558" s="15"/>
      <c r="L558" s="48"/>
      <c r="M558" s="18"/>
      <c r="N558" s="15"/>
      <c r="O558" s="13" t="s">
        <v>170</v>
      </c>
      <c r="P558" s="74"/>
      <c r="Q558" s="55"/>
      <c r="R558" s="55"/>
      <c r="S558" s="55"/>
      <c r="T558" s="13"/>
    </row>
    <row r="559" spans="1:20" ht="13" x14ac:dyDescent="0.6">
      <c r="A559" s="15"/>
      <c r="B559" s="131"/>
      <c r="C559" s="55"/>
      <c r="D559" s="130"/>
      <c r="E559" s="15"/>
      <c r="F559" s="130"/>
      <c r="G559" s="15"/>
      <c r="H559" s="130"/>
      <c r="I559" s="15"/>
      <c r="J559" s="130"/>
      <c r="K559" s="15"/>
      <c r="L559" s="48"/>
      <c r="M559" s="18"/>
      <c r="N559" s="15"/>
      <c r="O559" s="13" t="s">
        <v>170</v>
      </c>
      <c r="P559" s="74"/>
      <c r="Q559" s="55"/>
      <c r="R559" s="55"/>
      <c r="S559" s="55"/>
      <c r="T559" s="13"/>
    </row>
    <row r="560" spans="1:20" ht="13" x14ac:dyDescent="0.6">
      <c r="A560" s="15"/>
      <c r="B560" s="131"/>
      <c r="C560" s="55"/>
      <c r="D560" s="130"/>
      <c r="E560" s="15"/>
      <c r="F560" s="130"/>
      <c r="G560" s="15"/>
      <c r="H560" s="130"/>
      <c r="I560" s="15"/>
      <c r="J560" s="130"/>
      <c r="K560" s="15"/>
      <c r="L560" s="48"/>
      <c r="M560" s="18"/>
      <c r="N560" s="15"/>
      <c r="O560" s="13" t="s">
        <v>170</v>
      </c>
      <c r="P560" s="74"/>
      <c r="Q560" s="55"/>
      <c r="R560" s="55"/>
      <c r="S560" s="55"/>
      <c r="T560" s="13"/>
    </row>
    <row r="561" spans="1:20" ht="13" x14ac:dyDescent="0.6">
      <c r="A561" s="15"/>
      <c r="B561" s="131"/>
      <c r="C561" s="55"/>
      <c r="D561" s="130"/>
      <c r="E561" s="15"/>
      <c r="F561" s="130"/>
      <c r="G561" s="15"/>
      <c r="H561" s="130"/>
      <c r="I561" s="15"/>
      <c r="J561" s="130"/>
      <c r="K561" s="15"/>
      <c r="L561" s="48"/>
      <c r="M561" s="18"/>
      <c r="N561" s="15"/>
      <c r="O561" s="13" t="s">
        <v>170</v>
      </c>
      <c r="P561" s="74"/>
      <c r="Q561" s="55"/>
      <c r="R561" s="55"/>
      <c r="S561" s="55"/>
      <c r="T561" s="13"/>
    </row>
    <row r="562" spans="1:20" ht="13" x14ac:dyDescent="0.6">
      <c r="A562" s="15"/>
      <c r="B562" s="131"/>
      <c r="C562" s="55"/>
      <c r="D562" s="130"/>
      <c r="E562" s="15"/>
      <c r="F562" s="130"/>
      <c r="G562" s="15"/>
      <c r="H562" s="130"/>
      <c r="I562" s="15"/>
      <c r="J562" s="130"/>
      <c r="K562" s="15"/>
      <c r="L562" s="48"/>
      <c r="M562" s="18"/>
      <c r="N562" s="15"/>
      <c r="O562" s="13" t="s">
        <v>170</v>
      </c>
      <c r="P562" s="74"/>
      <c r="Q562" s="55"/>
      <c r="R562" s="55"/>
      <c r="S562" s="55"/>
      <c r="T562" s="13"/>
    </row>
    <row r="563" spans="1:20" ht="13" x14ac:dyDescent="0.6">
      <c r="A563" s="15"/>
      <c r="B563" s="131"/>
      <c r="C563" s="55"/>
      <c r="D563" s="130"/>
      <c r="E563" s="15"/>
      <c r="F563" s="130"/>
      <c r="G563" s="15"/>
      <c r="H563" s="130"/>
      <c r="I563" s="15"/>
      <c r="J563" s="130"/>
      <c r="K563" s="15"/>
      <c r="L563" s="48"/>
      <c r="M563" s="18"/>
      <c r="N563" s="15"/>
      <c r="O563" s="13" t="s">
        <v>170</v>
      </c>
      <c r="P563" s="74"/>
      <c r="Q563" s="55"/>
      <c r="R563" s="55"/>
      <c r="S563" s="55"/>
      <c r="T563" s="13"/>
    </row>
    <row r="564" spans="1:20" ht="13" x14ac:dyDescent="0.6">
      <c r="A564" s="15"/>
      <c r="B564" s="131"/>
      <c r="C564" s="55"/>
      <c r="D564" s="130"/>
      <c r="E564" s="15"/>
      <c r="F564" s="130"/>
      <c r="G564" s="15"/>
      <c r="H564" s="130"/>
      <c r="I564" s="15"/>
      <c r="J564" s="130"/>
      <c r="K564" s="15"/>
      <c r="L564" s="48"/>
      <c r="M564" s="18"/>
      <c r="N564" s="15"/>
      <c r="O564" s="13" t="s">
        <v>170</v>
      </c>
      <c r="P564" s="74"/>
      <c r="Q564" s="55"/>
      <c r="R564" s="55"/>
      <c r="S564" s="55"/>
      <c r="T564" s="13"/>
    </row>
    <row r="565" spans="1:20" ht="13" x14ac:dyDescent="0.6">
      <c r="A565" s="15"/>
      <c r="B565" s="131"/>
      <c r="C565" s="55"/>
      <c r="D565" s="130"/>
      <c r="E565" s="15"/>
      <c r="F565" s="130"/>
      <c r="G565" s="15"/>
      <c r="H565" s="130"/>
      <c r="I565" s="15"/>
      <c r="J565" s="130"/>
      <c r="K565" s="15"/>
      <c r="L565" s="48"/>
      <c r="M565" s="18"/>
      <c r="N565" s="15"/>
      <c r="O565" s="13" t="s">
        <v>170</v>
      </c>
      <c r="P565" s="74"/>
      <c r="Q565" s="55"/>
      <c r="R565" s="55"/>
      <c r="S565" s="55"/>
      <c r="T565" s="13"/>
    </row>
    <row r="566" spans="1:20" ht="13" x14ac:dyDescent="0.6">
      <c r="A566" s="15"/>
      <c r="B566" s="131"/>
      <c r="C566" s="55"/>
      <c r="D566" s="130"/>
      <c r="E566" s="15"/>
      <c r="F566" s="130"/>
      <c r="G566" s="15"/>
      <c r="H566" s="130"/>
      <c r="I566" s="15"/>
      <c r="J566" s="130"/>
      <c r="K566" s="15"/>
      <c r="L566" s="48"/>
      <c r="M566" s="18"/>
      <c r="N566" s="15"/>
      <c r="O566" s="13" t="s">
        <v>170</v>
      </c>
      <c r="P566" s="74"/>
      <c r="Q566" s="55"/>
      <c r="R566" s="55"/>
      <c r="S566" s="55"/>
      <c r="T566" s="13"/>
    </row>
    <row r="567" spans="1:20" ht="13" x14ac:dyDescent="0.6">
      <c r="A567" s="15"/>
      <c r="B567" s="131"/>
      <c r="C567" s="55"/>
      <c r="D567" s="130"/>
      <c r="E567" s="15"/>
      <c r="F567" s="130"/>
      <c r="G567" s="15"/>
      <c r="H567" s="130"/>
      <c r="I567" s="15"/>
      <c r="J567" s="130"/>
      <c r="K567" s="15"/>
      <c r="L567" s="48"/>
      <c r="M567" s="18"/>
      <c r="N567" s="15"/>
      <c r="O567" s="13" t="s">
        <v>170</v>
      </c>
      <c r="P567" s="74"/>
      <c r="Q567" s="55"/>
      <c r="R567" s="55"/>
      <c r="S567" s="55"/>
      <c r="T567" s="13"/>
    </row>
    <row r="568" spans="1:20" ht="13" x14ac:dyDescent="0.6">
      <c r="A568" s="15"/>
      <c r="B568" s="131"/>
      <c r="C568" s="55"/>
      <c r="D568" s="130"/>
      <c r="E568" s="15"/>
      <c r="F568" s="130"/>
      <c r="G568" s="15"/>
      <c r="H568" s="130"/>
      <c r="I568" s="15"/>
      <c r="J568" s="130"/>
      <c r="K568" s="15"/>
      <c r="L568" s="48"/>
      <c r="M568" s="18"/>
      <c r="N568" s="15"/>
      <c r="O568" s="13" t="s">
        <v>170</v>
      </c>
      <c r="P568" s="74"/>
      <c r="Q568" s="55"/>
      <c r="R568" s="55"/>
      <c r="S568" s="55"/>
      <c r="T568" s="13"/>
    </row>
    <row r="569" spans="1:20" ht="13" x14ac:dyDescent="0.6">
      <c r="A569" s="15"/>
      <c r="B569" s="131"/>
      <c r="C569" s="55"/>
      <c r="D569" s="130"/>
      <c r="E569" s="15"/>
      <c r="F569" s="130"/>
      <c r="G569" s="15"/>
      <c r="H569" s="130"/>
      <c r="I569" s="15"/>
      <c r="J569" s="130"/>
      <c r="K569" s="15"/>
      <c r="L569" s="48"/>
      <c r="M569" s="18"/>
      <c r="N569" s="15"/>
      <c r="O569" s="13" t="s">
        <v>170</v>
      </c>
      <c r="P569" s="74"/>
      <c r="Q569" s="55"/>
      <c r="R569" s="55"/>
      <c r="S569" s="55"/>
      <c r="T569" s="13"/>
    </row>
    <row r="570" spans="1:20" ht="13" x14ac:dyDescent="0.6">
      <c r="A570" s="15"/>
      <c r="B570" s="131"/>
      <c r="C570" s="55"/>
      <c r="D570" s="130"/>
      <c r="E570" s="15"/>
      <c r="F570" s="130"/>
      <c r="G570" s="15"/>
      <c r="H570" s="130"/>
      <c r="I570" s="15"/>
      <c r="J570" s="130"/>
      <c r="K570" s="15"/>
      <c r="L570" s="48"/>
      <c r="M570" s="18"/>
      <c r="N570" s="15"/>
      <c r="O570" s="13" t="s">
        <v>170</v>
      </c>
      <c r="P570" s="74"/>
      <c r="Q570" s="55"/>
      <c r="R570" s="55"/>
      <c r="S570" s="55"/>
      <c r="T570" s="13"/>
    </row>
    <row r="571" spans="1:20" ht="13" x14ac:dyDescent="0.6">
      <c r="A571" s="15"/>
      <c r="B571" s="131"/>
      <c r="C571" s="55"/>
      <c r="D571" s="130"/>
      <c r="E571" s="15"/>
      <c r="F571" s="130"/>
      <c r="G571" s="15"/>
      <c r="H571" s="130"/>
      <c r="I571" s="15"/>
      <c r="J571" s="130"/>
      <c r="K571" s="15"/>
      <c r="L571" s="48"/>
      <c r="M571" s="18"/>
      <c r="N571" s="15"/>
      <c r="O571" s="13" t="s">
        <v>170</v>
      </c>
      <c r="P571" s="74"/>
      <c r="Q571" s="55"/>
      <c r="R571" s="55"/>
      <c r="S571" s="55"/>
      <c r="T571" s="13"/>
    </row>
    <row r="572" spans="1:20" ht="13" x14ac:dyDescent="0.6">
      <c r="A572" s="15"/>
      <c r="B572" s="131"/>
      <c r="C572" s="55"/>
      <c r="D572" s="130"/>
      <c r="E572" s="15"/>
      <c r="F572" s="130"/>
      <c r="G572" s="15"/>
      <c r="H572" s="130"/>
      <c r="I572" s="15"/>
      <c r="J572" s="130"/>
      <c r="K572" s="15"/>
      <c r="L572" s="48"/>
      <c r="M572" s="18"/>
      <c r="N572" s="15"/>
      <c r="O572" s="13" t="s">
        <v>170</v>
      </c>
      <c r="P572" s="74"/>
      <c r="Q572" s="55"/>
      <c r="R572" s="55"/>
      <c r="S572" s="55"/>
      <c r="T572" s="13"/>
    </row>
    <row r="573" spans="1:20" ht="13" x14ac:dyDescent="0.6">
      <c r="A573" s="15"/>
      <c r="B573" s="131"/>
      <c r="C573" s="55"/>
      <c r="D573" s="130"/>
      <c r="E573" s="15"/>
      <c r="F573" s="130"/>
      <c r="G573" s="15"/>
      <c r="H573" s="130"/>
      <c r="I573" s="15"/>
      <c r="J573" s="130"/>
      <c r="K573" s="15"/>
      <c r="L573" s="48"/>
      <c r="M573" s="18"/>
      <c r="N573" s="15"/>
      <c r="O573" s="13" t="s">
        <v>170</v>
      </c>
      <c r="P573" s="74"/>
      <c r="Q573" s="55"/>
      <c r="R573" s="55"/>
      <c r="S573" s="55"/>
      <c r="T573" s="13"/>
    </row>
    <row r="574" spans="1:20" ht="13" x14ac:dyDescent="0.6">
      <c r="A574" s="15"/>
      <c r="B574" s="131"/>
      <c r="C574" s="55"/>
      <c r="D574" s="130"/>
      <c r="E574" s="15"/>
      <c r="F574" s="130"/>
      <c r="G574" s="15"/>
      <c r="H574" s="130"/>
      <c r="I574" s="15"/>
      <c r="J574" s="130"/>
      <c r="K574" s="15"/>
      <c r="L574" s="48"/>
      <c r="M574" s="18"/>
      <c r="N574" s="15"/>
      <c r="O574" s="13" t="s">
        <v>170</v>
      </c>
      <c r="P574" s="74"/>
      <c r="Q574" s="55"/>
      <c r="R574" s="55"/>
      <c r="S574" s="55"/>
      <c r="T574" s="13"/>
    </row>
    <row r="575" spans="1:20" ht="13" x14ac:dyDescent="0.6">
      <c r="A575" s="15"/>
      <c r="B575" s="131"/>
      <c r="C575" s="55"/>
      <c r="D575" s="130"/>
      <c r="E575" s="15"/>
      <c r="F575" s="130"/>
      <c r="G575" s="15"/>
      <c r="H575" s="130"/>
      <c r="I575" s="15"/>
      <c r="J575" s="130"/>
      <c r="K575" s="15"/>
      <c r="L575" s="48"/>
      <c r="M575" s="18"/>
      <c r="N575" s="15"/>
      <c r="O575" s="13" t="s">
        <v>170</v>
      </c>
      <c r="P575" s="74"/>
      <c r="Q575" s="55"/>
      <c r="R575" s="55"/>
      <c r="S575" s="55"/>
      <c r="T575" s="13"/>
    </row>
    <row r="576" spans="1:20" ht="13" x14ac:dyDescent="0.6">
      <c r="A576" s="15"/>
      <c r="B576" s="131"/>
      <c r="C576" s="55"/>
      <c r="D576" s="130"/>
      <c r="E576" s="15"/>
      <c r="F576" s="130"/>
      <c r="G576" s="15"/>
      <c r="H576" s="130"/>
      <c r="I576" s="15"/>
      <c r="J576" s="130"/>
      <c r="K576" s="15"/>
      <c r="L576" s="48"/>
      <c r="M576" s="18"/>
      <c r="N576" s="15"/>
      <c r="O576" s="13" t="s">
        <v>170</v>
      </c>
      <c r="P576" s="74"/>
      <c r="Q576" s="55"/>
      <c r="R576" s="55"/>
      <c r="S576" s="55"/>
      <c r="T576" s="13"/>
    </row>
    <row r="577" spans="1:20" ht="13" x14ac:dyDescent="0.6">
      <c r="A577" s="15"/>
      <c r="B577" s="131"/>
      <c r="C577" s="55"/>
      <c r="D577" s="130"/>
      <c r="E577" s="15"/>
      <c r="F577" s="130"/>
      <c r="G577" s="15"/>
      <c r="H577" s="130"/>
      <c r="I577" s="15"/>
      <c r="J577" s="130"/>
      <c r="K577" s="15"/>
      <c r="L577" s="48"/>
      <c r="M577" s="18"/>
      <c r="N577" s="15"/>
      <c r="O577" s="13" t="s">
        <v>170</v>
      </c>
      <c r="P577" s="74"/>
      <c r="Q577" s="55"/>
      <c r="R577" s="55"/>
      <c r="S577" s="55"/>
      <c r="T577" s="13"/>
    </row>
    <row r="578" spans="1:20" ht="13" x14ac:dyDescent="0.6">
      <c r="A578" s="15"/>
      <c r="B578" s="131"/>
      <c r="C578" s="55"/>
      <c r="D578" s="130"/>
      <c r="E578" s="15"/>
      <c r="F578" s="130"/>
      <c r="G578" s="15"/>
      <c r="H578" s="130"/>
      <c r="I578" s="15"/>
      <c r="J578" s="130"/>
      <c r="K578" s="15"/>
      <c r="L578" s="48"/>
      <c r="M578" s="18"/>
      <c r="N578" s="15"/>
      <c r="O578" s="13" t="s">
        <v>170</v>
      </c>
      <c r="P578" s="74"/>
      <c r="Q578" s="55"/>
      <c r="R578" s="55"/>
      <c r="S578" s="55"/>
      <c r="T578" s="13"/>
    </row>
    <row r="579" spans="1:20" ht="13" x14ac:dyDescent="0.6">
      <c r="A579" s="15"/>
      <c r="B579" s="131"/>
      <c r="C579" s="55"/>
      <c r="D579" s="130"/>
      <c r="E579" s="15"/>
      <c r="F579" s="130"/>
      <c r="G579" s="15"/>
      <c r="H579" s="130"/>
      <c r="I579" s="15"/>
      <c r="J579" s="130"/>
      <c r="K579" s="15"/>
      <c r="L579" s="48"/>
      <c r="M579" s="18"/>
      <c r="N579" s="15"/>
      <c r="O579" s="13" t="s">
        <v>170</v>
      </c>
      <c r="P579" s="74"/>
      <c r="Q579" s="55"/>
      <c r="R579" s="55"/>
      <c r="S579" s="55"/>
      <c r="T579" s="13"/>
    </row>
    <row r="580" spans="1:20" ht="13" x14ac:dyDescent="0.6">
      <c r="A580" s="15"/>
      <c r="B580" s="131"/>
      <c r="C580" s="55"/>
      <c r="D580" s="130"/>
      <c r="E580" s="15"/>
      <c r="F580" s="130"/>
      <c r="G580" s="15"/>
      <c r="H580" s="130"/>
      <c r="I580" s="15"/>
      <c r="J580" s="130"/>
      <c r="K580" s="15"/>
      <c r="L580" s="48"/>
      <c r="M580" s="18"/>
      <c r="N580" s="15"/>
      <c r="O580" s="13" t="s">
        <v>170</v>
      </c>
      <c r="P580" s="74"/>
      <c r="Q580" s="55"/>
      <c r="R580" s="55"/>
      <c r="S580" s="55"/>
      <c r="T580" s="13"/>
    </row>
    <row r="581" spans="1:20" ht="13" x14ac:dyDescent="0.6">
      <c r="A581" s="15"/>
      <c r="B581" s="131"/>
      <c r="C581" s="55"/>
      <c r="D581" s="130"/>
      <c r="E581" s="15"/>
      <c r="F581" s="130"/>
      <c r="G581" s="15"/>
      <c r="H581" s="130"/>
      <c r="I581" s="15"/>
      <c r="J581" s="130"/>
      <c r="K581" s="15"/>
      <c r="L581" s="48"/>
      <c r="M581" s="18"/>
      <c r="N581" s="15"/>
      <c r="O581" s="13" t="s">
        <v>170</v>
      </c>
      <c r="P581" s="74"/>
      <c r="Q581" s="55"/>
      <c r="R581" s="55"/>
      <c r="S581" s="55"/>
      <c r="T581" s="13"/>
    </row>
    <row r="582" spans="1:20" ht="13" x14ac:dyDescent="0.6">
      <c r="A582" s="15"/>
      <c r="B582" s="131"/>
      <c r="C582" s="55"/>
      <c r="D582" s="130"/>
      <c r="E582" s="15"/>
      <c r="F582" s="130"/>
      <c r="G582" s="15"/>
      <c r="H582" s="130"/>
      <c r="I582" s="15"/>
      <c r="J582" s="130"/>
      <c r="K582" s="15"/>
      <c r="L582" s="48"/>
      <c r="M582" s="18"/>
      <c r="N582" s="15"/>
      <c r="O582" s="13" t="s">
        <v>170</v>
      </c>
      <c r="P582" s="74"/>
      <c r="Q582" s="55"/>
      <c r="R582" s="55"/>
      <c r="S582" s="55"/>
      <c r="T582" s="13"/>
    </row>
    <row r="583" spans="1:20" ht="13" x14ac:dyDescent="0.6">
      <c r="A583" s="15"/>
      <c r="B583" s="131"/>
      <c r="C583" s="55"/>
      <c r="D583" s="130"/>
      <c r="E583" s="15"/>
      <c r="F583" s="130"/>
      <c r="G583" s="15"/>
      <c r="H583" s="130"/>
      <c r="I583" s="15"/>
      <c r="J583" s="130"/>
      <c r="K583" s="15"/>
      <c r="L583" s="48"/>
      <c r="M583" s="18"/>
      <c r="N583" s="15"/>
      <c r="O583" s="13" t="s">
        <v>170</v>
      </c>
      <c r="P583" s="74"/>
      <c r="Q583" s="55"/>
      <c r="R583" s="55"/>
      <c r="S583" s="55"/>
      <c r="T583" s="13"/>
    </row>
    <row r="584" spans="1:20" ht="13" x14ac:dyDescent="0.6">
      <c r="A584" s="15"/>
      <c r="B584" s="131"/>
      <c r="C584" s="55"/>
      <c r="D584" s="130"/>
      <c r="E584" s="15"/>
      <c r="F584" s="130"/>
      <c r="G584" s="15"/>
      <c r="H584" s="130"/>
      <c r="I584" s="15"/>
      <c r="J584" s="130"/>
      <c r="K584" s="15"/>
      <c r="L584" s="48"/>
      <c r="M584" s="18"/>
      <c r="N584" s="15"/>
      <c r="O584" s="13" t="s">
        <v>170</v>
      </c>
      <c r="P584" s="74"/>
      <c r="Q584" s="55"/>
      <c r="R584" s="55"/>
      <c r="S584" s="55"/>
      <c r="T584" s="13"/>
    </row>
    <row r="585" spans="1:20" ht="13" x14ac:dyDescent="0.6">
      <c r="A585" s="15"/>
      <c r="B585" s="131"/>
      <c r="C585" s="55"/>
      <c r="D585" s="130"/>
      <c r="E585" s="15"/>
      <c r="F585" s="130"/>
      <c r="G585" s="15"/>
      <c r="H585" s="130"/>
      <c r="I585" s="15"/>
      <c r="J585" s="130"/>
      <c r="K585" s="15"/>
      <c r="L585" s="48"/>
      <c r="M585" s="18"/>
      <c r="N585" s="15"/>
      <c r="O585" s="13" t="s">
        <v>170</v>
      </c>
      <c r="P585" s="74"/>
      <c r="Q585" s="55"/>
      <c r="R585" s="55"/>
      <c r="S585" s="55"/>
      <c r="T585" s="13"/>
    </row>
    <row r="586" spans="1:20" ht="13" x14ac:dyDescent="0.6">
      <c r="A586" s="15"/>
      <c r="B586" s="131"/>
      <c r="C586" s="55"/>
      <c r="D586" s="130"/>
      <c r="E586" s="15"/>
      <c r="F586" s="130"/>
      <c r="G586" s="15"/>
      <c r="H586" s="130"/>
      <c r="I586" s="15"/>
      <c r="J586" s="130"/>
      <c r="K586" s="15"/>
      <c r="L586" s="48"/>
      <c r="M586" s="18"/>
      <c r="N586" s="15"/>
      <c r="O586" s="13" t="s">
        <v>170</v>
      </c>
      <c r="P586" s="74"/>
      <c r="Q586" s="55"/>
      <c r="R586" s="55"/>
      <c r="S586" s="55"/>
      <c r="T586" s="13"/>
    </row>
    <row r="587" spans="1:20" ht="13" x14ac:dyDescent="0.6">
      <c r="A587" s="15"/>
      <c r="B587" s="131"/>
      <c r="C587" s="55"/>
      <c r="D587" s="130"/>
      <c r="E587" s="15"/>
      <c r="F587" s="130"/>
      <c r="G587" s="15"/>
      <c r="H587" s="130"/>
      <c r="I587" s="15"/>
      <c r="J587" s="130"/>
      <c r="K587" s="15"/>
      <c r="L587" s="48"/>
      <c r="M587" s="18"/>
      <c r="N587" s="15"/>
      <c r="O587" s="13" t="s">
        <v>170</v>
      </c>
      <c r="P587" s="74"/>
      <c r="Q587" s="55"/>
      <c r="R587" s="55"/>
      <c r="S587" s="55"/>
      <c r="T587" s="13"/>
    </row>
    <row r="588" spans="1:20" ht="13" x14ac:dyDescent="0.6">
      <c r="A588" s="15"/>
      <c r="B588" s="131"/>
      <c r="C588" s="55"/>
      <c r="D588" s="130"/>
      <c r="E588" s="15"/>
      <c r="F588" s="130"/>
      <c r="G588" s="15"/>
      <c r="H588" s="130"/>
      <c r="I588" s="15"/>
      <c r="J588" s="130"/>
      <c r="K588" s="15"/>
      <c r="L588" s="48"/>
      <c r="M588" s="18"/>
      <c r="N588" s="15"/>
      <c r="O588" s="13" t="s">
        <v>170</v>
      </c>
      <c r="P588" s="74"/>
      <c r="Q588" s="55"/>
      <c r="R588" s="55"/>
      <c r="S588" s="55"/>
      <c r="T588" s="13"/>
    </row>
    <row r="589" spans="1:20" ht="13" x14ac:dyDescent="0.6">
      <c r="A589" s="15"/>
      <c r="B589" s="131"/>
      <c r="C589" s="55"/>
      <c r="D589" s="130"/>
      <c r="E589" s="15"/>
      <c r="F589" s="130"/>
      <c r="G589" s="15"/>
      <c r="H589" s="130"/>
      <c r="I589" s="15"/>
      <c r="J589" s="130"/>
      <c r="K589" s="15"/>
      <c r="L589" s="48"/>
      <c r="M589" s="18"/>
      <c r="N589" s="15"/>
      <c r="O589" s="13" t="s">
        <v>170</v>
      </c>
      <c r="P589" s="74"/>
      <c r="Q589" s="55"/>
      <c r="R589" s="55"/>
      <c r="S589" s="55"/>
      <c r="T589" s="13"/>
    </row>
    <row r="590" spans="1:20" ht="13" x14ac:dyDescent="0.6">
      <c r="A590" s="15"/>
      <c r="B590" s="131"/>
      <c r="C590" s="55"/>
      <c r="D590" s="130"/>
      <c r="E590" s="15"/>
      <c r="F590" s="130"/>
      <c r="G590" s="15"/>
      <c r="H590" s="130"/>
      <c r="I590" s="15"/>
      <c r="J590" s="130"/>
      <c r="K590" s="15"/>
      <c r="L590" s="48"/>
      <c r="M590" s="18"/>
      <c r="N590" s="15"/>
      <c r="O590" s="13" t="s">
        <v>170</v>
      </c>
      <c r="P590" s="74"/>
      <c r="Q590" s="55"/>
      <c r="R590" s="55"/>
      <c r="S590" s="55"/>
      <c r="T590" s="13"/>
    </row>
    <row r="591" spans="1:20" ht="13" x14ac:dyDescent="0.6">
      <c r="A591" s="15"/>
      <c r="B591" s="131"/>
      <c r="C591" s="55"/>
      <c r="D591" s="130"/>
      <c r="E591" s="15"/>
      <c r="F591" s="130"/>
      <c r="G591" s="15"/>
      <c r="H591" s="130"/>
      <c r="I591" s="15"/>
      <c r="J591" s="130"/>
      <c r="K591" s="15"/>
      <c r="L591" s="48"/>
      <c r="M591" s="18"/>
      <c r="N591" s="15"/>
      <c r="O591" s="13" t="s">
        <v>170</v>
      </c>
      <c r="P591" s="74"/>
      <c r="Q591" s="55"/>
      <c r="R591" s="55"/>
      <c r="S591" s="55"/>
      <c r="T591" s="13"/>
    </row>
    <row r="592" spans="1:20" ht="13" x14ac:dyDescent="0.6">
      <c r="A592" s="15"/>
      <c r="B592" s="131"/>
      <c r="C592" s="55"/>
      <c r="D592" s="130"/>
      <c r="E592" s="15"/>
      <c r="F592" s="130"/>
      <c r="G592" s="15"/>
      <c r="H592" s="130"/>
      <c r="I592" s="15"/>
      <c r="J592" s="130"/>
      <c r="K592" s="15"/>
      <c r="L592" s="48"/>
      <c r="M592" s="18"/>
      <c r="N592" s="15"/>
      <c r="O592" s="13" t="s">
        <v>170</v>
      </c>
      <c r="P592" s="74"/>
      <c r="Q592" s="55"/>
      <c r="R592" s="55"/>
      <c r="S592" s="55"/>
      <c r="T592" s="13"/>
    </row>
    <row r="593" spans="1:20" ht="13" x14ac:dyDescent="0.6">
      <c r="A593" s="15"/>
      <c r="B593" s="131"/>
      <c r="C593" s="55"/>
      <c r="D593" s="130"/>
      <c r="E593" s="15"/>
      <c r="F593" s="130"/>
      <c r="G593" s="15"/>
      <c r="H593" s="130"/>
      <c r="I593" s="15"/>
      <c r="J593" s="130"/>
      <c r="K593" s="15"/>
      <c r="L593" s="48"/>
      <c r="M593" s="18"/>
      <c r="N593" s="15"/>
      <c r="O593" s="13" t="s">
        <v>170</v>
      </c>
      <c r="P593" s="74"/>
      <c r="Q593" s="55"/>
      <c r="R593" s="55"/>
      <c r="S593" s="55"/>
      <c r="T593" s="13"/>
    </row>
    <row r="594" spans="1:20" ht="13" x14ac:dyDescent="0.6">
      <c r="A594" s="15"/>
      <c r="B594" s="131"/>
      <c r="C594" s="55"/>
      <c r="D594" s="130"/>
      <c r="E594" s="15"/>
      <c r="F594" s="130"/>
      <c r="G594" s="15"/>
      <c r="H594" s="130"/>
      <c r="I594" s="15"/>
      <c r="J594" s="130"/>
      <c r="K594" s="15"/>
      <c r="L594" s="48"/>
      <c r="M594" s="18"/>
      <c r="N594" s="15"/>
      <c r="O594" s="13" t="s">
        <v>170</v>
      </c>
      <c r="P594" s="74"/>
      <c r="Q594" s="55"/>
      <c r="R594" s="55"/>
      <c r="S594" s="55"/>
      <c r="T594" s="13"/>
    </row>
    <row r="595" spans="1:20" ht="13" x14ac:dyDescent="0.6">
      <c r="A595" s="15"/>
      <c r="B595" s="131"/>
      <c r="C595" s="55"/>
      <c r="D595" s="130"/>
      <c r="E595" s="15"/>
      <c r="F595" s="130"/>
      <c r="G595" s="15"/>
      <c r="H595" s="130"/>
      <c r="I595" s="15"/>
      <c r="J595" s="130"/>
      <c r="K595" s="15"/>
      <c r="L595" s="48"/>
      <c r="M595" s="18"/>
      <c r="N595" s="15"/>
      <c r="O595" s="13" t="s">
        <v>170</v>
      </c>
      <c r="P595" s="74"/>
      <c r="Q595" s="55"/>
      <c r="R595" s="55"/>
      <c r="S595" s="55"/>
      <c r="T595" s="13"/>
    </row>
    <row r="596" spans="1:20" ht="13" x14ac:dyDescent="0.6">
      <c r="A596" s="15"/>
      <c r="B596" s="131"/>
      <c r="C596" s="55"/>
      <c r="D596" s="130"/>
      <c r="E596" s="15"/>
      <c r="F596" s="130"/>
      <c r="G596" s="15"/>
      <c r="H596" s="130"/>
      <c r="I596" s="15"/>
      <c r="J596" s="130"/>
      <c r="K596" s="15"/>
      <c r="L596" s="48"/>
      <c r="M596" s="18"/>
      <c r="N596" s="15"/>
      <c r="O596" s="13" t="s">
        <v>170</v>
      </c>
      <c r="P596" s="74"/>
      <c r="Q596" s="55"/>
      <c r="R596" s="55"/>
      <c r="S596" s="55"/>
      <c r="T596" s="13"/>
    </row>
    <row r="597" spans="1:20" ht="13" x14ac:dyDescent="0.6">
      <c r="A597" s="15"/>
      <c r="B597" s="131"/>
      <c r="C597" s="55"/>
      <c r="D597" s="130"/>
      <c r="E597" s="15"/>
      <c r="F597" s="130"/>
      <c r="G597" s="15"/>
      <c r="H597" s="130"/>
      <c r="I597" s="15"/>
      <c r="J597" s="130"/>
      <c r="K597" s="15"/>
      <c r="L597" s="48"/>
      <c r="M597" s="18"/>
      <c r="N597" s="15"/>
      <c r="O597" s="13" t="s">
        <v>170</v>
      </c>
      <c r="P597" s="74"/>
      <c r="Q597" s="55"/>
      <c r="R597" s="55"/>
      <c r="S597" s="55"/>
      <c r="T597" s="13"/>
    </row>
    <row r="598" spans="1:20" ht="13" x14ac:dyDescent="0.6">
      <c r="A598" s="15"/>
      <c r="B598" s="131"/>
      <c r="C598" s="55"/>
      <c r="D598" s="130"/>
      <c r="E598" s="15"/>
      <c r="F598" s="130"/>
      <c r="G598" s="15"/>
      <c r="H598" s="130"/>
      <c r="I598" s="15"/>
      <c r="J598" s="130"/>
      <c r="K598" s="15"/>
      <c r="L598" s="48"/>
      <c r="M598" s="18"/>
      <c r="N598" s="15"/>
      <c r="O598" s="13" t="s">
        <v>170</v>
      </c>
      <c r="P598" s="74"/>
      <c r="Q598" s="55"/>
      <c r="R598" s="55"/>
      <c r="S598" s="55"/>
      <c r="T598" s="13"/>
    </row>
    <row r="599" spans="1:20" ht="13" x14ac:dyDescent="0.6">
      <c r="A599" s="15"/>
      <c r="B599" s="131"/>
      <c r="C599" s="55"/>
      <c r="D599" s="130"/>
      <c r="E599" s="15"/>
      <c r="F599" s="130"/>
      <c r="G599" s="15"/>
      <c r="H599" s="130"/>
      <c r="I599" s="15"/>
      <c r="J599" s="130"/>
      <c r="K599" s="15"/>
      <c r="L599" s="48"/>
      <c r="M599" s="18"/>
      <c r="N599" s="15"/>
      <c r="O599" s="13" t="s">
        <v>170</v>
      </c>
      <c r="P599" s="74"/>
      <c r="Q599" s="55"/>
      <c r="R599" s="55"/>
      <c r="S599" s="55"/>
      <c r="T599" s="13"/>
    </row>
    <row r="600" spans="1:20" ht="13" x14ac:dyDescent="0.6">
      <c r="A600" s="15"/>
      <c r="B600" s="131"/>
      <c r="C600" s="55"/>
      <c r="D600" s="130"/>
      <c r="E600" s="15"/>
      <c r="F600" s="130"/>
      <c r="G600" s="15"/>
      <c r="H600" s="130"/>
      <c r="I600" s="15"/>
      <c r="J600" s="130"/>
      <c r="K600" s="15"/>
      <c r="L600" s="48"/>
      <c r="M600" s="18"/>
      <c r="N600" s="15"/>
      <c r="O600" s="13" t="s">
        <v>170</v>
      </c>
      <c r="P600" s="74"/>
      <c r="Q600" s="55"/>
      <c r="R600" s="55"/>
      <c r="S600" s="55"/>
      <c r="T600" s="13"/>
    </row>
    <row r="601" spans="1:20" ht="13" x14ac:dyDescent="0.6">
      <c r="A601" s="15"/>
      <c r="B601" s="131"/>
      <c r="C601" s="55"/>
      <c r="D601" s="130"/>
      <c r="E601" s="15"/>
      <c r="F601" s="130"/>
      <c r="G601" s="15"/>
      <c r="H601" s="130"/>
      <c r="I601" s="15"/>
      <c r="J601" s="130"/>
      <c r="K601" s="15"/>
      <c r="L601" s="48"/>
      <c r="M601" s="18"/>
      <c r="N601" s="15"/>
      <c r="O601" s="13" t="s">
        <v>170</v>
      </c>
      <c r="P601" s="74"/>
      <c r="Q601" s="55"/>
      <c r="R601" s="55"/>
      <c r="S601" s="55"/>
      <c r="T601" s="13"/>
    </row>
    <row r="602" spans="1:20" ht="13" x14ac:dyDescent="0.6">
      <c r="A602" s="15"/>
      <c r="B602" s="131"/>
      <c r="C602" s="55"/>
      <c r="D602" s="130"/>
      <c r="E602" s="15"/>
      <c r="F602" s="130"/>
      <c r="G602" s="15"/>
      <c r="H602" s="130"/>
      <c r="I602" s="15"/>
      <c r="J602" s="130"/>
      <c r="K602" s="15"/>
      <c r="L602" s="48"/>
      <c r="M602" s="18"/>
      <c r="N602" s="15"/>
      <c r="O602" s="13" t="s">
        <v>170</v>
      </c>
      <c r="P602" s="74"/>
      <c r="Q602" s="55"/>
      <c r="R602" s="55"/>
      <c r="S602" s="55"/>
      <c r="T602" s="13"/>
    </row>
    <row r="603" spans="1:20" ht="13" x14ac:dyDescent="0.6">
      <c r="A603" s="15"/>
      <c r="B603" s="131"/>
      <c r="C603" s="55"/>
      <c r="D603" s="130"/>
      <c r="E603" s="15"/>
      <c r="F603" s="130"/>
      <c r="G603" s="15"/>
      <c r="H603" s="130"/>
      <c r="I603" s="15"/>
      <c r="J603" s="130"/>
      <c r="K603" s="15"/>
      <c r="L603" s="48"/>
      <c r="M603" s="18"/>
      <c r="N603" s="15"/>
      <c r="O603" s="13" t="s">
        <v>170</v>
      </c>
      <c r="P603" s="74"/>
      <c r="Q603" s="55"/>
      <c r="R603" s="55"/>
      <c r="S603" s="55"/>
      <c r="T603" s="13"/>
    </row>
    <row r="604" spans="1:20" ht="13" x14ac:dyDescent="0.6">
      <c r="A604" s="15"/>
      <c r="B604" s="131"/>
      <c r="C604" s="55"/>
      <c r="D604" s="130"/>
      <c r="E604" s="15"/>
      <c r="F604" s="130"/>
      <c r="G604" s="15"/>
      <c r="H604" s="130"/>
      <c r="I604" s="15"/>
      <c r="J604" s="130"/>
      <c r="K604" s="15"/>
      <c r="L604" s="48"/>
      <c r="M604" s="18"/>
      <c r="N604" s="15"/>
      <c r="O604" s="13" t="s">
        <v>170</v>
      </c>
      <c r="P604" s="74"/>
      <c r="Q604" s="55"/>
      <c r="R604" s="55"/>
      <c r="S604" s="55"/>
      <c r="T604" s="13"/>
    </row>
    <row r="605" spans="1:20" ht="13" x14ac:dyDescent="0.6">
      <c r="A605" s="15"/>
      <c r="B605" s="131"/>
      <c r="C605" s="55"/>
      <c r="D605" s="130"/>
      <c r="E605" s="15"/>
      <c r="F605" s="130"/>
      <c r="G605" s="15"/>
      <c r="H605" s="130"/>
      <c r="I605" s="15"/>
      <c r="J605" s="130"/>
      <c r="K605" s="15"/>
      <c r="L605" s="48"/>
      <c r="M605" s="18"/>
      <c r="N605" s="15"/>
      <c r="O605" s="13" t="s">
        <v>170</v>
      </c>
      <c r="P605" s="74"/>
      <c r="Q605" s="55"/>
      <c r="R605" s="55"/>
      <c r="S605" s="55"/>
      <c r="T605" s="13"/>
    </row>
    <row r="606" spans="1:20" ht="13" x14ac:dyDescent="0.6">
      <c r="A606" s="15"/>
      <c r="B606" s="131"/>
      <c r="C606" s="55"/>
      <c r="D606" s="130"/>
      <c r="E606" s="15"/>
      <c r="F606" s="130"/>
      <c r="G606" s="15"/>
      <c r="H606" s="130"/>
      <c r="I606" s="15"/>
      <c r="J606" s="130"/>
      <c r="K606" s="15"/>
      <c r="L606" s="48"/>
      <c r="M606" s="18"/>
      <c r="N606" s="15"/>
      <c r="O606" s="13" t="s">
        <v>170</v>
      </c>
      <c r="P606" s="74"/>
      <c r="Q606" s="55"/>
      <c r="R606" s="55"/>
      <c r="S606" s="55"/>
      <c r="T606" s="13"/>
    </row>
  </sheetData>
  <autoFilter ref="A1:T606" xr:uid="{00000000-0009-0000-0000-000001000000}"/>
  <conditionalFormatting sqref="M1 M5:M606">
    <cfRule type="notContainsBlanks" dxfId="0" priority="1">
      <formula>LEN(TRIM(M1))&gt;0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C1001"/>
  <sheetViews>
    <sheetView topLeftCell="B104" workbookViewId="0">
      <selection activeCell="E181" sqref="E181"/>
    </sheetView>
  </sheetViews>
  <sheetFormatPr defaultColWidth="14.40625" defaultRowHeight="15.75" customHeight="1" x14ac:dyDescent="0.6"/>
  <cols>
    <col min="1" max="1" width="7.40625" customWidth="1"/>
    <col min="2" max="2" width="12.54296875" customWidth="1"/>
    <col min="3" max="3" width="24.1328125" customWidth="1"/>
    <col min="4" max="4" width="10" customWidth="1"/>
    <col min="5" max="6" width="16.1328125" customWidth="1"/>
    <col min="8" max="8" width="13.26953125" customWidth="1"/>
    <col min="9" max="9" width="16.40625" customWidth="1"/>
    <col min="10" max="10" width="23.26953125" customWidth="1"/>
    <col min="11" max="11" width="14.86328125" customWidth="1"/>
    <col min="12" max="12" width="8.54296875" customWidth="1"/>
  </cols>
  <sheetData>
    <row r="1" spans="1:29" ht="15.75" customHeight="1" x14ac:dyDescent="0.6">
      <c r="A1" s="132" t="s">
        <v>1030</v>
      </c>
      <c r="B1" s="133" t="s">
        <v>1031</v>
      </c>
      <c r="C1" s="132" t="s">
        <v>190</v>
      </c>
      <c r="D1" s="132" t="s">
        <v>1032</v>
      </c>
      <c r="E1" s="132" t="s">
        <v>1033</v>
      </c>
      <c r="F1" s="132" t="s">
        <v>1034</v>
      </c>
      <c r="G1" s="132" t="s">
        <v>1035</v>
      </c>
      <c r="H1" s="134" t="s">
        <v>1036</v>
      </c>
      <c r="I1" s="134" t="s">
        <v>1037</v>
      </c>
      <c r="J1" s="134" t="s">
        <v>1038</v>
      </c>
      <c r="K1" s="134" t="s">
        <v>1039</v>
      </c>
      <c r="L1" s="134" t="s">
        <v>1040</v>
      </c>
      <c r="M1" s="135" t="s">
        <v>1041</v>
      </c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</row>
    <row r="2" spans="1:29" ht="15.75" customHeight="1" x14ac:dyDescent="0.6">
      <c r="A2" s="7">
        <v>1</v>
      </c>
      <c r="B2" s="49">
        <v>43107</v>
      </c>
      <c r="C2" s="5" t="s">
        <v>1042</v>
      </c>
      <c r="D2" s="7" t="s">
        <v>170</v>
      </c>
      <c r="E2" s="7" t="s">
        <v>170</v>
      </c>
      <c r="F2" s="7" t="s">
        <v>170</v>
      </c>
      <c r="G2" s="7" t="s">
        <v>170</v>
      </c>
      <c r="H2" s="7" t="s">
        <v>170</v>
      </c>
      <c r="I2" s="7" t="s">
        <v>170</v>
      </c>
      <c r="J2" s="7" t="s">
        <v>170</v>
      </c>
      <c r="K2" s="7" t="s">
        <v>170</v>
      </c>
      <c r="L2" s="7" t="s">
        <v>170</v>
      </c>
    </row>
    <row r="3" spans="1:29" ht="15.75" customHeight="1" x14ac:dyDescent="0.6">
      <c r="A3" s="7">
        <v>2</v>
      </c>
      <c r="B3" s="7" t="s">
        <v>397</v>
      </c>
      <c r="C3" s="5" t="s">
        <v>1043</v>
      </c>
      <c r="D3" s="7">
        <v>1</v>
      </c>
      <c r="E3" s="7">
        <v>60</v>
      </c>
      <c r="F3" s="7" t="s">
        <v>170</v>
      </c>
      <c r="G3" s="7" t="s">
        <v>170</v>
      </c>
      <c r="H3" s="7" t="s">
        <v>170</v>
      </c>
      <c r="I3" s="7" t="s">
        <v>170</v>
      </c>
      <c r="J3" s="7" t="s">
        <v>170</v>
      </c>
      <c r="K3" s="7" t="s">
        <v>170</v>
      </c>
      <c r="L3" s="7" t="s">
        <v>170</v>
      </c>
    </row>
    <row r="4" spans="1:29" ht="15.75" customHeight="1" x14ac:dyDescent="0.6">
      <c r="A4" s="7">
        <v>3</v>
      </c>
      <c r="B4" s="7" t="s">
        <v>408</v>
      </c>
      <c r="C4" s="5" t="s">
        <v>1044</v>
      </c>
      <c r="D4" s="7">
        <v>16</v>
      </c>
      <c r="E4" s="7">
        <v>110</v>
      </c>
      <c r="F4" s="7">
        <v>66</v>
      </c>
      <c r="G4" s="7">
        <f t="shared" ref="G4:G13" si="0">$F4/$E4</f>
        <v>0.6</v>
      </c>
      <c r="H4" s="7">
        <v>6</v>
      </c>
      <c r="I4" s="7" t="s">
        <v>1045</v>
      </c>
      <c r="J4" s="7">
        <v>69</v>
      </c>
      <c r="K4" s="7">
        <f>$H4/$J4</f>
        <v>8.6956521739130432E-2</v>
      </c>
      <c r="L4" s="7" t="s">
        <v>170</v>
      </c>
    </row>
    <row r="5" spans="1:29" ht="15.75" customHeight="1" x14ac:dyDescent="0.6">
      <c r="A5" s="7">
        <v>4</v>
      </c>
      <c r="B5" s="7" t="s">
        <v>422</v>
      </c>
      <c r="C5" s="5" t="s">
        <v>1046</v>
      </c>
      <c r="D5" s="7">
        <v>10</v>
      </c>
      <c r="E5" s="7">
        <v>102</v>
      </c>
      <c r="F5" s="7">
        <v>75</v>
      </c>
      <c r="G5" s="7">
        <f t="shared" si="0"/>
        <v>0.73529411764705888</v>
      </c>
      <c r="H5" s="7" t="s">
        <v>170</v>
      </c>
      <c r="I5" s="7" t="s">
        <v>170</v>
      </c>
      <c r="J5" s="7" t="s">
        <v>170</v>
      </c>
      <c r="K5" s="7" t="s">
        <v>170</v>
      </c>
      <c r="L5" s="7" t="s">
        <v>170</v>
      </c>
    </row>
    <row r="6" spans="1:29" ht="15.75" customHeight="1" x14ac:dyDescent="0.6">
      <c r="A6" s="7">
        <v>5</v>
      </c>
      <c r="B6" s="7" t="s">
        <v>90</v>
      </c>
      <c r="C6" s="5" t="s">
        <v>1047</v>
      </c>
      <c r="D6" s="7">
        <v>35</v>
      </c>
      <c r="E6" s="7">
        <v>87</v>
      </c>
      <c r="F6" s="7">
        <v>48</v>
      </c>
      <c r="G6" s="7">
        <f t="shared" si="0"/>
        <v>0.55172413793103448</v>
      </c>
      <c r="H6" s="7">
        <v>6</v>
      </c>
      <c r="I6" s="7" t="s">
        <v>1045</v>
      </c>
      <c r="J6" s="7">
        <v>48</v>
      </c>
      <c r="K6" s="7">
        <f t="shared" ref="K6:K9" si="1">$H6/$J6</f>
        <v>0.125</v>
      </c>
      <c r="L6" s="7">
        <v>2</v>
      </c>
    </row>
    <row r="7" spans="1:29" ht="15.75" customHeight="1" x14ac:dyDescent="0.6">
      <c r="A7" s="7">
        <v>6</v>
      </c>
      <c r="B7" s="7" t="s">
        <v>431</v>
      </c>
      <c r="C7" s="5" t="s">
        <v>1048</v>
      </c>
      <c r="D7" s="7">
        <v>23</v>
      </c>
      <c r="E7" s="7">
        <v>100</v>
      </c>
      <c r="F7" s="7">
        <v>45</v>
      </c>
      <c r="G7" s="7">
        <f t="shared" si="0"/>
        <v>0.45</v>
      </c>
      <c r="H7" s="7">
        <v>0</v>
      </c>
      <c r="I7" s="7" t="s">
        <v>1045</v>
      </c>
      <c r="J7" s="7">
        <v>40</v>
      </c>
      <c r="K7" s="7">
        <f t="shared" si="1"/>
        <v>0</v>
      </c>
      <c r="L7" s="7" t="s">
        <v>170</v>
      </c>
    </row>
    <row r="8" spans="1:29" ht="15.75" customHeight="1" x14ac:dyDescent="0.6">
      <c r="A8" s="7">
        <v>7</v>
      </c>
      <c r="B8" s="137">
        <v>43167</v>
      </c>
      <c r="C8" s="5" t="s">
        <v>1049</v>
      </c>
      <c r="D8" s="7">
        <v>10</v>
      </c>
      <c r="E8" s="7">
        <v>97</v>
      </c>
      <c r="F8" s="7">
        <v>62</v>
      </c>
      <c r="G8" s="7">
        <f t="shared" si="0"/>
        <v>0.63917525773195871</v>
      </c>
      <c r="H8" s="7">
        <v>0</v>
      </c>
      <c r="I8" s="7" t="s">
        <v>1045</v>
      </c>
      <c r="J8" s="7">
        <v>60</v>
      </c>
      <c r="K8" s="7">
        <f t="shared" si="1"/>
        <v>0</v>
      </c>
      <c r="L8" s="7" t="s">
        <v>170</v>
      </c>
    </row>
    <row r="9" spans="1:29" ht="15.75" customHeight="1" x14ac:dyDescent="0.6">
      <c r="A9" s="7">
        <v>8</v>
      </c>
      <c r="B9" s="59">
        <v>43289</v>
      </c>
      <c r="C9" s="5" t="s">
        <v>1050</v>
      </c>
      <c r="D9" s="7">
        <v>9</v>
      </c>
      <c r="E9" s="7">
        <v>96</v>
      </c>
      <c r="F9" s="7">
        <v>64</v>
      </c>
      <c r="G9" s="7">
        <f t="shared" si="0"/>
        <v>0.66666666666666663</v>
      </c>
      <c r="H9" s="7">
        <v>17</v>
      </c>
      <c r="I9" s="7" t="s">
        <v>1051</v>
      </c>
      <c r="J9" s="7">
        <v>96</v>
      </c>
      <c r="K9" s="7">
        <f t="shared" si="1"/>
        <v>0.17708333333333334</v>
      </c>
      <c r="L9" s="7" t="s">
        <v>170</v>
      </c>
    </row>
    <row r="10" spans="1:29" ht="15.75" customHeight="1" x14ac:dyDescent="0.6">
      <c r="A10" s="7">
        <v>9</v>
      </c>
      <c r="B10" s="59">
        <v>43320</v>
      </c>
      <c r="C10" s="5" t="s">
        <v>1052</v>
      </c>
      <c r="D10" s="7">
        <v>3</v>
      </c>
      <c r="E10" s="7">
        <v>90</v>
      </c>
      <c r="F10" s="7">
        <v>64</v>
      </c>
      <c r="G10" s="7">
        <f t="shared" si="0"/>
        <v>0.71111111111111114</v>
      </c>
      <c r="H10" s="7" t="s">
        <v>170</v>
      </c>
      <c r="I10" s="7" t="s">
        <v>170</v>
      </c>
      <c r="J10" s="7" t="s">
        <v>170</v>
      </c>
      <c r="K10" s="7" t="s">
        <v>170</v>
      </c>
      <c r="L10" s="7" t="s">
        <v>170</v>
      </c>
    </row>
    <row r="11" spans="1:29" ht="15.75" customHeight="1" x14ac:dyDescent="0.6">
      <c r="A11" s="7">
        <v>10</v>
      </c>
      <c r="B11" s="59">
        <v>43412</v>
      </c>
      <c r="C11" s="5" t="s">
        <v>1053</v>
      </c>
      <c r="D11" s="7">
        <v>4</v>
      </c>
      <c r="E11" s="7">
        <v>69</v>
      </c>
      <c r="F11" s="7">
        <v>54</v>
      </c>
      <c r="G11" s="7">
        <f t="shared" si="0"/>
        <v>0.78260869565217395</v>
      </c>
      <c r="H11" s="7" t="s">
        <v>170</v>
      </c>
      <c r="I11" s="7" t="s">
        <v>170</v>
      </c>
      <c r="J11" s="7" t="s">
        <v>170</v>
      </c>
      <c r="K11" s="7" t="s">
        <v>170</v>
      </c>
      <c r="L11" s="7" t="s">
        <v>170</v>
      </c>
    </row>
    <row r="12" spans="1:29" ht="15.75" customHeight="1" x14ac:dyDescent="0.6">
      <c r="A12" s="7">
        <v>11</v>
      </c>
      <c r="B12" s="7" t="s">
        <v>1054</v>
      </c>
      <c r="C12" s="5" t="s">
        <v>1055</v>
      </c>
      <c r="D12" s="7">
        <v>5</v>
      </c>
      <c r="E12" s="7">
        <v>110</v>
      </c>
      <c r="F12" s="7">
        <v>73</v>
      </c>
      <c r="G12" s="7">
        <f t="shared" si="0"/>
        <v>0.66363636363636369</v>
      </c>
      <c r="H12" s="7" t="s">
        <v>1056</v>
      </c>
      <c r="I12" s="7" t="s">
        <v>1057</v>
      </c>
      <c r="J12" s="7" t="s">
        <v>1058</v>
      </c>
      <c r="K12" s="7" t="s">
        <v>1059</v>
      </c>
      <c r="L12" s="7" t="s">
        <v>170</v>
      </c>
    </row>
    <row r="13" spans="1:29" ht="13" x14ac:dyDescent="0.6">
      <c r="A13" s="7">
        <v>12</v>
      </c>
      <c r="B13" s="7" t="s">
        <v>1060</v>
      </c>
      <c r="C13" s="5" t="s">
        <v>1061</v>
      </c>
      <c r="D13" s="7">
        <v>7</v>
      </c>
      <c r="E13" s="7">
        <v>112</v>
      </c>
      <c r="F13" s="7">
        <v>81</v>
      </c>
      <c r="G13" s="7">
        <f t="shared" si="0"/>
        <v>0.7232142857142857</v>
      </c>
      <c r="H13" s="138">
        <v>43260</v>
      </c>
      <c r="I13" s="7" t="s">
        <v>1062</v>
      </c>
      <c r="J13" s="7" t="s">
        <v>1063</v>
      </c>
      <c r="K13" s="7" t="s">
        <v>1064</v>
      </c>
      <c r="L13" s="7" t="s">
        <v>170</v>
      </c>
    </row>
    <row r="14" spans="1:29" ht="13" x14ac:dyDescent="0.6">
      <c r="A14" s="7">
        <v>13</v>
      </c>
      <c r="B14" s="7" t="s">
        <v>1065</v>
      </c>
      <c r="C14" s="5" t="s">
        <v>1066</v>
      </c>
      <c r="D14" s="7">
        <v>1</v>
      </c>
      <c r="E14" s="7">
        <v>75</v>
      </c>
      <c r="F14" s="7" t="s">
        <v>170</v>
      </c>
      <c r="G14" s="7" t="s">
        <v>170</v>
      </c>
      <c r="H14" s="7" t="s">
        <v>170</v>
      </c>
      <c r="I14" s="7" t="s">
        <v>170</v>
      </c>
      <c r="J14" s="7" t="s">
        <v>170</v>
      </c>
      <c r="K14" s="7" t="s">
        <v>170</v>
      </c>
      <c r="L14" s="7" t="s">
        <v>170</v>
      </c>
    </row>
    <row r="15" spans="1:29" ht="13" x14ac:dyDescent="0.6">
      <c r="A15" s="7">
        <v>14</v>
      </c>
      <c r="B15" s="7" t="s">
        <v>1067</v>
      </c>
      <c r="C15" s="5" t="s">
        <v>1068</v>
      </c>
      <c r="D15" s="7">
        <v>6</v>
      </c>
      <c r="E15" s="7">
        <v>110</v>
      </c>
      <c r="F15" s="7">
        <v>76</v>
      </c>
      <c r="G15" s="7">
        <f t="shared" ref="G15:G16" si="2">$F15/$E15</f>
        <v>0.69090909090909092</v>
      </c>
      <c r="H15" s="7" t="s">
        <v>1069</v>
      </c>
      <c r="I15" s="7" t="s">
        <v>1062</v>
      </c>
      <c r="J15" s="7" t="s">
        <v>1070</v>
      </c>
      <c r="K15" s="7" t="s">
        <v>1071</v>
      </c>
      <c r="L15" s="7" t="s">
        <v>170</v>
      </c>
    </row>
    <row r="16" spans="1:29" ht="13" x14ac:dyDescent="0.6">
      <c r="A16" s="7">
        <v>15</v>
      </c>
      <c r="B16" s="7" t="s">
        <v>1072</v>
      </c>
      <c r="C16" s="5" t="s">
        <v>1073</v>
      </c>
      <c r="D16" s="7">
        <v>3</v>
      </c>
      <c r="E16" s="7">
        <v>128</v>
      </c>
      <c r="F16" s="7">
        <v>98</v>
      </c>
      <c r="G16" s="7">
        <f t="shared" si="2"/>
        <v>0.765625</v>
      </c>
      <c r="H16" s="7">
        <v>25</v>
      </c>
      <c r="I16" s="7" t="s">
        <v>1074</v>
      </c>
      <c r="J16" s="7">
        <v>107</v>
      </c>
      <c r="K16" s="15">
        <f t="shared" ref="K16:K18" si="3">$H16/$J16</f>
        <v>0.23364485981308411</v>
      </c>
      <c r="L16" s="7" t="s">
        <v>170</v>
      </c>
    </row>
    <row r="17" spans="1:12" ht="13" x14ac:dyDescent="0.6">
      <c r="A17" s="7">
        <v>16</v>
      </c>
      <c r="B17" s="7" t="s">
        <v>1075</v>
      </c>
      <c r="C17" s="5" t="s">
        <v>1076</v>
      </c>
      <c r="D17" s="7">
        <v>1</v>
      </c>
      <c r="E17" s="7">
        <v>75</v>
      </c>
      <c r="F17" s="7" t="s">
        <v>170</v>
      </c>
      <c r="G17" s="7" t="s">
        <v>170</v>
      </c>
      <c r="H17" s="7">
        <v>11</v>
      </c>
      <c r="I17" s="7" t="s">
        <v>1051</v>
      </c>
      <c r="J17" s="7">
        <v>75</v>
      </c>
      <c r="K17" s="15">
        <f t="shared" si="3"/>
        <v>0.14666666666666667</v>
      </c>
      <c r="L17" s="7" t="s">
        <v>170</v>
      </c>
    </row>
    <row r="18" spans="1:12" ht="13" x14ac:dyDescent="0.6">
      <c r="A18" s="7">
        <v>17</v>
      </c>
      <c r="B18" s="7" t="s">
        <v>1077</v>
      </c>
      <c r="C18" s="5" t="s">
        <v>1078</v>
      </c>
      <c r="D18" s="7">
        <v>6</v>
      </c>
      <c r="E18" s="7">
        <v>87</v>
      </c>
      <c r="F18" s="7">
        <v>67</v>
      </c>
      <c r="G18" s="7">
        <f t="shared" ref="G18:G22" si="4">$F18/$E18</f>
        <v>0.77011494252873558</v>
      </c>
      <c r="H18" s="7">
        <v>22</v>
      </c>
      <c r="I18" s="7" t="s">
        <v>1051</v>
      </c>
      <c r="J18" s="7">
        <v>74</v>
      </c>
      <c r="K18" s="15">
        <f t="shared" si="3"/>
        <v>0.29729729729729731</v>
      </c>
      <c r="L18" s="7" t="s">
        <v>170</v>
      </c>
    </row>
    <row r="19" spans="1:12" ht="13" x14ac:dyDescent="0.6">
      <c r="A19" s="7">
        <v>18</v>
      </c>
      <c r="B19" s="59">
        <v>43229</v>
      </c>
      <c r="C19" s="5" t="s">
        <v>1079</v>
      </c>
      <c r="D19" s="7">
        <v>3</v>
      </c>
      <c r="E19" s="7">
        <v>72</v>
      </c>
      <c r="F19" s="7">
        <v>56</v>
      </c>
      <c r="G19" s="7">
        <f t="shared" si="4"/>
        <v>0.77777777777777779</v>
      </c>
      <c r="H19" s="7" t="s">
        <v>170</v>
      </c>
      <c r="I19" s="7" t="s">
        <v>170</v>
      </c>
      <c r="J19" s="7" t="s">
        <v>170</v>
      </c>
      <c r="K19" s="7" t="s">
        <v>170</v>
      </c>
      <c r="L19" s="7" t="s">
        <v>170</v>
      </c>
    </row>
    <row r="20" spans="1:12" ht="13" x14ac:dyDescent="0.6">
      <c r="A20" s="7">
        <v>19</v>
      </c>
      <c r="B20" s="59">
        <v>43290</v>
      </c>
      <c r="C20" s="5" t="s">
        <v>1080</v>
      </c>
      <c r="D20" s="7">
        <v>5</v>
      </c>
      <c r="E20" s="7">
        <v>97</v>
      </c>
      <c r="F20" s="7">
        <v>75</v>
      </c>
      <c r="G20" s="7">
        <f t="shared" si="4"/>
        <v>0.77319587628865982</v>
      </c>
      <c r="H20" s="7">
        <v>22</v>
      </c>
      <c r="I20" s="7" t="s">
        <v>1051</v>
      </c>
      <c r="J20" s="7">
        <v>78</v>
      </c>
      <c r="K20" s="15">
        <f t="shared" ref="K20:K24" si="5">$H20/$J20</f>
        <v>0.28205128205128205</v>
      </c>
      <c r="L20" s="7" t="s">
        <v>170</v>
      </c>
    </row>
    <row r="21" spans="1:12" ht="13" x14ac:dyDescent="0.6">
      <c r="A21" s="7">
        <v>20</v>
      </c>
      <c r="B21" s="59">
        <v>43352</v>
      </c>
      <c r="C21" s="5" t="s">
        <v>1081</v>
      </c>
      <c r="D21" s="7">
        <v>11</v>
      </c>
      <c r="E21" s="7">
        <v>147</v>
      </c>
      <c r="F21" s="7">
        <v>85</v>
      </c>
      <c r="G21" s="7">
        <f t="shared" si="4"/>
        <v>0.57823129251700678</v>
      </c>
      <c r="H21" s="7">
        <v>6</v>
      </c>
      <c r="I21" s="7" t="s">
        <v>1082</v>
      </c>
      <c r="J21" s="7">
        <v>147</v>
      </c>
      <c r="K21" s="15">
        <f t="shared" si="5"/>
        <v>4.0816326530612242E-2</v>
      </c>
      <c r="L21" s="7">
        <v>7</v>
      </c>
    </row>
    <row r="22" spans="1:12" ht="13" x14ac:dyDescent="0.6">
      <c r="A22" s="7">
        <v>21</v>
      </c>
      <c r="B22" s="59">
        <v>43443</v>
      </c>
      <c r="C22" s="5" t="s">
        <v>1083</v>
      </c>
      <c r="D22" s="7">
        <v>3</v>
      </c>
      <c r="E22" s="7">
        <v>113</v>
      </c>
      <c r="F22" s="7">
        <v>88</v>
      </c>
      <c r="G22" s="7">
        <f t="shared" si="4"/>
        <v>0.77876106194690264</v>
      </c>
      <c r="H22" s="7">
        <v>19</v>
      </c>
      <c r="I22" s="7" t="s">
        <v>1051</v>
      </c>
      <c r="J22" s="7">
        <v>93</v>
      </c>
      <c r="K22" s="15">
        <f t="shared" si="5"/>
        <v>0.20430107526881722</v>
      </c>
      <c r="L22" s="7">
        <v>2</v>
      </c>
    </row>
    <row r="23" spans="1:12" ht="13" x14ac:dyDescent="0.6">
      <c r="A23" s="7">
        <v>22</v>
      </c>
      <c r="B23" s="7" t="s">
        <v>1084</v>
      </c>
      <c r="C23" s="5" t="s">
        <v>1085</v>
      </c>
      <c r="D23" s="7">
        <v>1</v>
      </c>
      <c r="E23" s="7">
        <v>101</v>
      </c>
      <c r="F23" s="7" t="s">
        <v>170</v>
      </c>
      <c r="G23" s="7" t="s">
        <v>170</v>
      </c>
      <c r="H23" s="7">
        <v>1</v>
      </c>
      <c r="I23" s="7" t="s">
        <v>1082</v>
      </c>
      <c r="J23" s="7">
        <v>101</v>
      </c>
      <c r="K23" s="15">
        <f t="shared" si="5"/>
        <v>9.9009900990099011E-3</v>
      </c>
      <c r="L23" s="7">
        <v>1</v>
      </c>
    </row>
    <row r="24" spans="1:12" ht="13" x14ac:dyDescent="0.6">
      <c r="A24" s="7">
        <v>23</v>
      </c>
      <c r="B24" s="7" t="s">
        <v>1086</v>
      </c>
      <c r="C24" s="5" t="s">
        <v>1087</v>
      </c>
      <c r="D24" s="7">
        <v>6</v>
      </c>
      <c r="E24" s="7">
        <v>95</v>
      </c>
      <c r="F24" s="7">
        <v>73</v>
      </c>
      <c r="G24" s="7">
        <f t="shared" ref="G24:G43" si="6">$F24/$E24</f>
        <v>0.76842105263157889</v>
      </c>
      <c r="H24" s="7">
        <v>12</v>
      </c>
      <c r="I24" s="7" t="s">
        <v>1051</v>
      </c>
      <c r="J24" s="7">
        <v>83</v>
      </c>
      <c r="K24" s="15">
        <f t="shared" si="5"/>
        <v>0.14457831325301204</v>
      </c>
      <c r="L24" s="7">
        <v>0</v>
      </c>
    </row>
    <row r="25" spans="1:12" ht="13" x14ac:dyDescent="0.6">
      <c r="A25" s="7">
        <v>24</v>
      </c>
      <c r="B25" s="7" t="s">
        <v>1088</v>
      </c>
      <c r="C25" s="5" t="s">
        <v>1089</v>
      </c>
      <c r="D25" s="7">
        <v>3</v>
      </c>
      <c r="E25" s="7">
        <v>100</v>
      </c>
      <c r="F25" s="7">
        <v>77</v>
      </c>
      <c r="G25" s="7">
        <f t="shared" si="6"/>
        <v>0.77</v>
      </c>
      <c r="H25" s="7" t="s">
        <v>170</v>
      </c>
      <c r="I25" s="7" t="s">
        <v>170</v>
      </c>
      <c r="J25" s="7" t="s">
        <v>170</v>
      </c>
      <c r="K25" s="7" t="s">
        <v>170</v>
      </c>
      <c r="L25" s="7" t="s">
        <v>170</v>
      </c>
    </row>
    <row r="26" spans="1:12" ht="13" x14ac:dyDescent="0.6">
      <c r="A26" s="7">
        <v>25</v>
      </c>
      <c r="B26" s="7" t="s">
        <v>1090</v>
      </c>
      <c r="C26" s="5" t="s">
        <v>1091</v>
      </c>
      <c r="D26" s="5">
        <v>2</v>
      </c>
      <c r="E26" s="5">
        <v>94</v>
      </c>
      <c r="F26" s="5">
        <v>60</v>
      </c>
      <c r="G26" s="7">
        <f t="shared" si="6"/>
        <v>0.63829787234042556</v>
      </c>
      <c r="H26" s="7">
        <v>1</v>
      </c>
      <c r="I26" s="7" t="s">
        <v>1082</v>
      </c>
      <c r="J26" s="7">
        <v>94</v>
      </c>
      <c r="K26" s="15">
        <f t="shared" ref="K26:K27" si="7">$H26/$J26</f>
        <v>1.0638297872340425E-2</v>
      </c>
      <c r="L26" s="7">
        <v>1</v>
      </c>
    </row>
    <row r="27" spans="1:12" ht="13" x14ac:dyDescent="0.6">
      <c r="A27" s="7">
        <v>26</v>
      </c>
      <c r="B27" s="7" t="s">
        <v>1092</v>
      </c>
      <c r="C27" s="5" t="s">
        <v>1093</v>
      </c>
      <c r="D27" s="5">
        <v>9</v>
      </c>
      <c r="E27" s="5">
        <v>119</v>
      </c>
      <c r="F27" s="5">
        <v>90</v>
      </c>
      <c r="G27" s="7">
        <f t="shared" si="6"/>
        <v>0.75630252100840334</v>
      </c>
      <c r="H27" s="7">
        <v>21</v>
      </c>
      <c r="I27" s="7" t="s">
        <v>1074</v>
      </c>
      <c r="J27" s="7">
        <v>95</v>
      </c>
      <c r="K27" s="15">
        <f t="shared" si="7"/>
        <v>0.22105263157894736</v>
      </c>
      <c r="L27" s="7">
        <v>0</v>
      </c>
    </row>
    <row r="28" spans="1:12" ht="13" x14ac:dyDescent="0.6">
      <c r="A28" s="7">
        <v>27</v>
      </c>
      <c r="B28" s="7" t="s">
        <v>1094</v>
      </c>
      <c r="C28" s="5" t="s">
        <v>1095</v>
      </c>
      <c r="D28" s="5">
        <v>6</v>
      </c>
      <c r="E28" s="5">
        <v>103</v>
      </c>
      <c r="F28" s="5">
        <v>81</v>
      </c>
      <c r="G28" s="7">
        <f t="shared" si="6"/>
        <v>0.78640776699029125</v>
      </c>
      <c r="H28" s="7" t="s">
        <v>1096</v>
      </c>
      <c r="I28" s="7" t="s">
        <v>1062</v>
      </c>
      <c r="J28" s="7" t="s">
        <v>1097</v>
      </c>
      <c r="K28" s="7" t="s">
        <v>1098</v>
      </c>
      <c r="L28" s="7">
        <v>1</v>
      </c>
    </row>
    <row r="29" spans="1:12" ht="13" x14ac:dyDescent="0.6">
      <c r="A29" s="7">
        <v>28</v>
      </c>
      <c r="B29" s="7" t="s">
        <v>1099</v>
      </c>
      <c r="C29" s="5" t="s">
        <v>1100</v>
      </c>
      <c r="D29" s="5">
        <v>7</v>
      </c>
      <c r="E29" s="5">
        <v>105</v>
      </c>
      <c r="F29" s="5">
        <v>71</v>
      </c>
      <c r="G29" s="7">
        <f t="shared" si="6"/>
        <v>0.67619047619047623</v>
      </c>
      <c r="H29" s="7">
        <v>20</v>
      </c>
      <c r="I29" s="7" t="s">
        <v>1074</v>
      </c>
      <c r="J29" s="7">
        <v>77</v>
      </c>
      <c r="K29" s="15">
        <f t="shared" ref="K29:K31" si="8">$H29/$J29</f>
        <v>0.25974025974025972</v>
      </c>
      <c r="L29" s="7" t="s">
        <v>170</v>
      </c>
    </row>
    <row r="30" spans="1:12" ht="13" x14ac:dyDescent="0.6">
      <c r="A30" s="7">
        <v>29</v>
      </c>
      <c r="B30" s="7" t="s">
        <v>1101</v>
      </c>
      <c r="C30" s="5" t="s">
        <v>1102</v>
      </c>
      <c r="D30" s="5">
        <v>10</v>
      </c>
      <c r="E30" s="5">
        <v>153</v>
      </c>
      <c r="F30" s="5">
        <v>83</v>
      </c>
      <c r="G30" s="7">
        <f t="shared" si="6"/>
        <v>0.54248366013071891</v>
      </c>
      <c r="H30" s="7">
        <v>10</v>
      </c>
      <c r="I30" s="7" t="s">
        <v>1082</v>
      </c>
      <c r="J30" s="7">
        <v>153</v>
      </c>
      <c r="K30" s="15">
        <f t="shared" si="8"/>
        <v>6.535947712418301E-2</v>
      </c>
      <c r="L30" s="7">
        <v>10</v>
      </c>
    </row>
    <row r="31" spans="1:12" ht="13" x14ac:dyDescent="0.6">
      <c r="A31" s="7">
        <v>30</v>
      </c>
      <c r="B31" s="7" t="s">
        <v>1103</v>
      </c>
      <c r="C31" s="5" t="s">
        <v>1104</v>
      </c>
      <c r="D31" s="5">
        <v>4</v>
      </c>
      <c r="E31" s="5">
        <v>96</v>
      </c>
      <c r="F31" s="5">
        <v>87</v>
      </c>
      <c r="G31" s="7">
        <f t="shared" si="6"/>
        <v>0.90625</v>
      </c>
      <c r="H31" s="7">
        <v>24</v>
      </c>
      <c r="I31" s="7" t="s">
        <v>1074</v>
      </c>
      <c r="J31" s="7">
        <v>92</v>
      </c>
      <c r="K31" s="15">
        <f t="shared" si="8"/>
        <v>0.2608695652173913</v>
      </c>
      <c r="L31" s="7">
        <v>0</v>
      </c>
    </row>
    <row r="32" spans="1:12" ht="13" x14ac:dyDescent="0.6">
      <c r="A32" s="7">
        <v>31</v>
      </c>
      <c r="B32" s="7" t="s">
        <v>1105</v>
      </c>
      <c r="C32" s="5" t="s">
        <v>1106</v>
      </c>
      <c r="D32" s="5">
        <v>18</v>
      </c>
      <c r="E32" s="5">
        <v>140</v>
      </c>
      <c r="F32" s="5">
        <v>89</v>
      </c>
      <c r="G32" s="7">
        <f t="shared" si="6"/>
        <v>0.63571428571428568</v>
      </c>
      <c r="H32" s="7" t="s">
        <v>170</v>
      </c>
      <c r="I32" s="7" t="s">
        <v>170</v>
      </c>
      <c r="J32" s="7" t="s">
        <v>170</v>
      </c>
      <c r="K32" s="7" t="s">
        <v>170</v>
      </c>
      <c r="L32" s="7">
        <v>1</v>
      </c>
    </row>
    <row r="33" spans="1:12" ht="13" x14ac:dyDescent="0.6">
      <c r="A33" s="7">
        <v>32</v>
      </c>
      <c r="B33" s="7" t="s">
        <v>1107</v>
      </c>
      <c r="C33" s="5" t="s">
        <v>1108</v>
      </c>
      <c r="D33" s="5">
        <v>8</v>
      </c>
      <c r="E33" s="5">
        <v>103</v>
      </c>
      <c r="F33" s="5">
        <v>82</v>
      </c>
      <c r="G33" s="7">
        <f t="shared" si="6"/>
        <v>0.79611650485436891</v>
      </c>
      <c r="H33" s="7">
        <v>32</v>
      </c>
      <c r="I33" s="7" t="s">
        <v>1074</v>
      </c>
      <c r="J33" s="7">
        <v>92</v>
      </c>
      <c r="K33" s="15">
        <f t="shared" ref="K33:K37" si="9">$H33/$J33</f>
        <v>0.34782608695652173</v>
      </c>
      <c r="L33" s="7">
        <v>0</v>
      </c>
    </row>
    <row r="34" spans="1:12" ht="13" x14ac:dyDescent="0.6">
      <c r="A34" s="5">
        <v>33</v>
      </c>
      <c r="B34" s="7" t="s">
        <v>1109</v>
      </c>
      <c r="C34" s="5" t="s">
        <v>1110</v>
      </c>
      <c r="D34" s="5">
        <v>6</v>
      </c>
      <c r="E34" s="5">
        <v>130</v>
      </c>
      <c r="F34" s="5">
        <v>102</v>
      </c>
      <c r="G34" s="7">
        <f t="shared" si="6"/>
        <v>0.7846153846153846</v>
      </c>
      <c r="H34" s="7">
        <v>33</v>
      </c>
      <c r="I34" s="7" t="s">
        <v>1051</v>
      </c>
      <c r="J34" s="7">
        <v>108</v>
      </c>
      <c r="K34" s="15">
        <f t="shared" si="9"/>
        <v>0.30555555555555558</v>
      </c>
      <c r="L34" s="7">
        <v>0</v>
      </c>
    </row>
    <row r="35" spans="1:12" ht="13" x14ac:dyDescent="0.6">
      <c r="A35" s="5">
        <v>34</v>
      </c>
      <c r="B35" s="49">
        <v>43141</v>
      </c>
      <c r="C35" s="5" t="s">
        <v>1111</v>
      </c>
      <c r="D35" s="5">
        <v>8</v>
      </c>
      <c r="E35" s="5">
        <v>112</v>
      </c>
      <c r="F35" s="5">
        <v>83</v>
      </c>
      <c r="G35" s="7">
        <f t="shared" si="6"/>
        <v>0.7410714285714286</v>
      </c>
      <c r="H35" s="7">
        <v>13</v>
      </c>
      <c r="I35" s="7" t="s">
        <v>1051</v>
      </c>
      <c r="J35" s="7">
        <v>83</v>
      </c>
      <c r="K35" s="15">
        <f t="shared" si="9"/>
        <v>0.15662650602409639</v>
      </c>
      <c r="L35" s="7">
        <v>0</v>
      </c>
    </row>
    <row r="36" spans="1:12" ht="13" x14ac:dyDescent="0.6">
      <c r="A36" s="5">
        <v>35</v>
      </c>
      <c r="B36" s="59">
        <v>43169</v>
      </c>
      <c r="C36" s="5" t="s">
        <v>1112</v>
      </c>
      <c r="D36" s="5">
        <v>11</v>
      </c>
      <c r="E36" s="5">
        <v>121</v>
      </c>
      <c r="F36" s="5">
        <v>75</v>
      </c>
      <c r="G36" s="7">
        <f t="shared" si="6"/>
        <v>0.6198347107438017</v>
      </c>
      <c r="H36" s="7">
        <v>34</v>
      </c>
      <c r="I36" s="7" t="s">
        <v>1074</v>
      </c>
      <c r="J36" s="7">
        <v>92</v>
      </c>
      <c r="K36" s="15">
        <f t="shared" si="9"/>
        <v>0.36956521739130432</v>
      </c>
      <c r="L36" s="7">
        <v>0</v>
      </c>
    </row>
    <row r="37" spans="1:12" ht="13" x14ac:dyDescent="0.6">
      <c r="A37" s="5">
        <v>36</v>
      </c>
      <c r="B37" s="49">
        <v>43230</v>
      </c>
      <c r="C37" s="5" t="s">
        <v>1113</v>
      </c>
      <c r="D37" s="5">
        <v>7</v>
      </c>
      <c r="E37" s="5">
        <v>109</v>
      </c>
      <c r="F37" s="5">
        <v>85</v>
      </c>
      <c r="G37" s="7">
        <f t="shared" si="6"/>
        <v>0.77981651376146788</v>
      </c>
      <c r="H37" s="7">
        <v>35</v>
      </c>
      <c r="I37" s="7" t="s">
        <v>1114</v>
      </c>
      <c r="J37" s="7">
        <v>88</v>
      </c>
      <c r="K37" s="15">
        <f t="shared" si="9"/>
        <v>0.39772727272727271</v>
      </c>
      <c r="L37" s="7">
        <v>0</v>
      </c>
    </row>
    <row r="38" spans="1:12" ht="13" x14ac:dyDescent="0.6">
      <c r="A38" s="5">
        <v>37</v>
      </c>
      <c r="B38" s="49">
        <v>43261</v>
      </c>
      <c r="C38" s="5" t="s">
        <v>535</v>
      </c>
      <c r="D38" s="5">
        <v>2</v>
      </c>
      <c r="E38" s="5">
        <v>79</v>
      </c>
      <c r="F38" s="5">
        <v>65</v>
      </c>
      <c r="G38" s="7">
        <f t="shared" si="6"/>
        <v>0.82278481012658233</v>
      </c>
      <c r="H38" s="7" t="s">
        <v>170</v>
      </c>
      <c r="I38" s="7" t="s">
        <v>170</v>
      </c>
      <c r="J38" s="7" t="s">
        <v>170</v>
      </c>
      <c r="K38" s="7" t="s">
        <v>170</v>
      </c>
      <c r="L38" s="7">
        <v>0</v>
      </c>
    </row>
    <row r="39" spans="1:12" ht="13" x14ac:dyDescent="0.6">
      <c r="A39" s="5">
        <v>38</v>
      </c>
      <c r="B39" s="49">
        <v>43291</v>
      </c>
      <c r="C39" s="5" t="s">
        <v>1115</v>
      </c>
      <c r="D39" s="5">
        <v>3</v>
      </c>
      <c r="E39" s="5">
        <v>122</v>
      </c>
      <c r="F39" s="5">
        <v>104</v>
      </c>
      <c r="G39" s="7">
        <f t="shared" si="6"/>
        <v>0.85245901639344257</v>
      </c>
      <c r="H39" s="7">
        <v>0</v>
      </c>
      <c r="I39" s="7" t="s">
        <v>1116</v>
      </c>
      <c r="J39" s="7">
        <v>122</v>
      </c>
      <c r="K39" s="15">
        <f t="shared" ref="K39:K40" si="10">$H39/$J39</f>
        <v>0</v>
      </c>
      <c r="L39" s="7">
        <v>0</v>
      </c>
    </row>
    <row r="40" spans="1:12" ht="13" x14ac:dyDescent="0.6">
      <c r="A40" s="5">
        <v>39</v>
      </c>
      <c r="B40" s="139">
        <v>43353</v>
      </c>
      <c r="C40" s="5" t="s">
        <v>1117</v>
      </c>
      <c r="D40" s="5">
        <v>6</v>
      </c>
      <c r="E40" s="5">
        <v>116</v>
      </c>
      <c r="F40" s="5">
        <v>85</v>
      </c>
      <c r="G40" s="7">
        <f t="shared" si="6"/>
        <v>0.73275862068965514</v>
      </c>
      <c r="H40" s="7">
        <v>20</v>
      </c>
      <c r="I40" s="7" t="s">
        <v>1074</v>
      </c>
      <c r="J40" s="7">
        <v>86</v>
      </c>
      <c r="K40" s="15">
        <f t="shared" si="10"/>
        <v>0.23255813953488372</v>
      </c>
      <c r="L40" s="7">
        <v>0</v>
      </c>
    </row>
    <row r="41" spans="1:12" ht="13" x14ac:dyDescent="0.6">
      <c r="A41" s="5">
        <v>40</v>
      </c>
      <c r="B41" s="140">
        <v>43383</v>
      </c>
      <c r="C41" s="5" t="s">
        <v>1118</v>
      </c>
      <c r="D41" s="5">
        <v>6</v>
      </c>
      <c r="E41" s="5">
        <v>126</v>
      </c>
      <c r="F41" s="5">
        <v>89</v>
      </c>
      <c r="G41" s="7">
        <f t="shared" si="6"/>
        <v>0.70634920634920639</v>
      </c>
      <c r="H41" s="7" t="s">
        <v>170</v>
      </c>
      <c r="I41" s="7" t="s">
        <v>170</v>
      </c>
      <c r="J41" s="7" t="s">
        <v>170</v>
      </c>
      <c r="K41" s="15"/>
      <c r="L41" s="7" t="s">
        <v>170</v>
      </c>
    </row>
    <row r="42" spans="1:12" ht="13" x14ac:dyDescent="0.6">
      <c r="A42" s="5">
        <v>41</v>
      </c>
      <c r="B42" s="7" t="s">
        <v>1119</v>
      </c>
      <c r="C42" s="5" t="s">
        <v>1120</v>
      </c>
      <c r="D42" s="5">
        <v>7</v>
      </c>
      <c r="E42" s="5">
        <v>132</v>
      </c>
      <c r="F42" s="5">
        <v>102</v>
      </c>
      <c r="G42" s="7">
        <f t="shared" si="6"/>
        <v>0.77272727272727271</v>
      </c>
      <c r="H42" s="7">
        <v>37</v>
      </c>
      <c r="I42" s="7" t="s">
        <v>1074</v>
      </c>
      <c r="J42" s="7">
        <v>113</v>
      </c>
      <c r="K42" s="15">
        <f t="shared" ref="K42:K43" si="11">$H42/$J42</f>
        <v>0.32743362831858408</v>
      </c>
      <c r="L42" s="7">
        <v>0</v>
      </c>
    </row>
    <row r="43" spans="1:12" ht="13" x14ac:dyDescent="0.6">
      <c r="A43" s="5">
        <v>42</v>
      </c>
      <c r="B43" s="7" t="s">
        <v>1121</v>
      </c>
      <c r="C43" s="5" t="s">
        <v>1122</v>
      </c>
      <c r="D43" s="5">
        <v>4</v>
      </c>
      <c r="E43" s="5">
        <v>128</v>
      </c>
      <c r="F43" s="5">
        <v>106</v>
      </c>
      <c r="G43" s="7">
        <f t="shared" si="6"/>
        <v>0.828125</v>
      </c>
      <c r="H43" s="7">
        <v>2</v>
      </c>
      <c r="I43" s="7" t="s">
        <v>1045</v>
      </c>
      <c r="J43" s="7">
        <v>115</v>
      </c>
      <c r="K43" s="15">
        <f t="shared" si="11"/>
        <v>1.7391304347826087E-2</v>
      </c>
      <c r="L43" s="7">
        <v>0</v>
      </c>
    </row>
    <row r="44" spans="1:12" ht="13" x14ac:dyDescent="0.6">
      <c r="A44" s="5">
        <v>43</v>
      </c>
      <c r="B44" s="7" t="s">
        <v>1123</v>
      </c>
      <c r="C44" s="5" t="s">
        <v>1124</v>
      </c>
      <c r="D44" s="5">
        <v>1</v>
      </c>
      <c r="E44" s="5">
        <v>101</v>
      </c>
      <c r="F44" s="5">
        <v>101</v>
      </c>
      <c r="G44" s="7"/>
      <c r="H44" s="7" t="s">
        <v>170</v>
      </c>
      <c r="I44" s="7" t="s">
        <v>170</v>
      </c>
      <c r="J44" s="7" t="s">
        <v>170</v>
      </c>
      <c r="K44" s="15"/>
      <c r="L44" s="7" t="s">
        <v>170</v>
      </c>
    </row>
    <row r="45" spans="1:12" ht="13" x14ac:dyDescent="0.6">
      <c r="A45" s="5">
        <v>44</v>
      </c>
      <c r="B45" s="7" t="s">
        <v>1125</v>
      </c>
      <c r="C45" s="5" t="s">
        <v>1126</v>
      </c>
      <c r="D45" s="5">
        <v>7</v>
      </c>
      <c r="E45" s="5">
        <v>110</v>
      </c>
      <c r="F45" s="5">
        <v>88</v>
      </c>
      <c r="G45" s="7">
        <f t="shared" ref="G45:G61" si="12">$F45/$E45</f>
        <v>0.8</v>
      </c>
      <c r="H45" s="7">
        <v>25</v>
      </c>
      <c r="I45" s="7" t="s">
        <v>1074</v>
      </c>
      <c r="J45" s="7">
        <v>99</v>
      </c>
      <c r="K45" s="15">
        <f>$H45/$J45</f>
        <v>0.25252525252525254</v>
      </c>
      <c r="L45" s="7">
        <v>0</v>
      </c>
    </row>
    <row r="46" spans="1:12" ht="13" x14ac:dyDescent="0.6">
      <c r="A46" s="5">
        <v>45</v>
      </c>
      <c r="B46" s="7" t="s">
        <v>1127</v>
      </c>
      <c r="C46" s="5" t="s">
        <v>1128</v>
      </c>
      <c r="D46" s="5">
        <v>1</v>
      </c>
      <c r="E46" s="5">
        <v>97</v>
      </c>
      <c r="F46" s="5">
        <v>97</v>
      </c>
      <c r="G46" s="7">
        <f t="shared" si="12"/>
        <v>1</v>
      </c>
      <c r="H46" s="7" t="s">
        <v>170</v>
      </c>
      <c r="I46" s="7" t="s">
        <v>170</v>
      </c>
      <c r="J46" s="7" t="s">
        <v>170</v>
      </c>
      <c r="K46" s="7" t="s">
        <v>170</v>
      </c>
      <c r="L46" s="7" t="s">
        <v>170</v>
      </c>
    </row>
    <row r="47" spans="1:12" ht="13" x14ac:dyDescent="0.6">
      <c r="A47" s="5">
        <v>46</v>
      </c>
      <c r="B47" s="7" t="s">
        <v>1129</v>
      </c>
      <c r="C47" s="5" t="s">
        <v>1130</v>
      </c>
      <c r="D47" s="5">
        <v>5</v>
      </c>
      <c r="E47" s="5">
        <v>132</v>
      </c>
      <c r="F47" s="5">
        <v>108</v>
      </c>
      <c r="G47" s="7">
        <f t="shared" si="12"/>
        <v>0.81818181818181823</v>
      </c>
      <c r="H47" s="7">
        <v>44</v>
      </c>
      <c r="I47" s="7" t="s">
        <v>1114</v>
      </c>
      <c r="J47" s="7">
        <v>120</v>
      </c>
      <c r="K47" s="15">
        <f t="shared" ref="K47:K48" si="13">$H47/$J47</f>
        <v>0.36666666666666664</v>
      </c>
      <c r="L47" s="7">
        <v>0</v>
      </c>
    </row>
    <row r="48" spans="1:12" ht="13" x14ac:dyDescent="0.6">
      <c r="A48" s="5">
        <v>47</v>
      </c>
      <c r="B48" s="7" t="s">
        <v>1131</v>
      </c>
      <c r="C48" s="5" t="s">
        <v>1132</v>
      </c>
      <c r="D48" s="5">
        <v>8</v>
      </c>
      <c r="E48" s="5">
        <v>115</v>
      </c>
      <c r="F48" s="5">
        <v>89</v>
      </c>
      <c r="G48" s="7">
        <f t="shared" si="12"/>
        <v>0.77391304347826084</v>
      </c>
      <c r="H48" s="7">
        <v>35</v>
      </c>
      <c r="I48" s="15"/>
      <c r="J48" s="7">
        <v>100</v>
      </c>
      <c r="K48" s="15">
        <f t="shared" si="13"/>
        <v>0.35</v>
      </c>
      <c r="L48" s="7">
        <v>0</v>
      </c>
    </row>
    <row r="49" spans="1:12" ht="13" x14ac:dyDescent="0.6">
      <c r="A49" s="5">
        <v>48</v>
      </c>
      <c r="B49" s="7" t="s">
        <v>1133</v>
      </c>
      <c r="C49" s="5" t="s">
        <v>1134</v>
      </c>
      <c r="D49" s="5">
        <v>1</v>
      </c>
      <c r="E49" s="5">
        <v>94</v>
      </c>
      <c r="G49" s="7">
        <f t="shared" si="12"/>
        <v>0</v>
      </c>
      <c r="H49" s="7"/>
      <c r="I49" s="15"/>
      <c r="J49" s="15"/>
      <c r="K49" s="15"/>
      <c r="L49" s="15"/>
    </row>
    <row r="50" spans="1:12" ht="13" x14ac:dyDescent="0.6">
      <c r="A50" s="5">
        <v>49</v>
      </c>
      <c r="B50" s="7" t="s">
        <v>1135</v>
      </c>
      <c r="C50" s="5" t="s">
        <v>1136</v>
      </c>
      <c r="D50" s="5">
        <v>6</v>
      </c>
      <c r="E50" s="5">
        <v>130</v>
      </c>
      <c r="F50" s="5">
        <v>95</v>
      </c>
      <c r="G50" s="7">
        <f t="shared" si="12"/>
        <v>0.73076923076923073</v>
      </c>
      <c r="H50" s="7">
        <v>27</v>
      </c>
      <c r="I50" s="7" t="s">
        <v>1074</v>
      </c>
      <c r="J50" s="7">
        <v>99</v>
      </c>
      <c r="K50" s="15">
        <f t="shared" ref="K50:K53" si="14">$H50/$J50</f>
        <v>0.27272727272727271</v>
      </c>
      <c r="L50" s="15"/>
    </row>
    <row r="51" spans="1:12" ht="13" x14ac:dyDescent="0.6">
      <c r="A51" s="5">
        <v>50</v>
      </c>
      <c r="B51" s="7" t="s">
        <v>1137</v>
      </c>
      <c r="C51" s="5" t="s">
        <v>233</v>
      </c>
      <c r="D51" s="5">
        <v>5</v>
      </c>
      <c r="E51" s="5">
        <v>125</v>
      </c>
      <c r="F51" s="5">
        <v>101</v>
      </c>
      <c r="G51" s="7">
        <f t="shared" si="12"/>
        <v>0.80800000000000005</v>
      </c>
      <c r="H51" s="7">
        <v>1</v>
      </c>
      <c r="I51" s="7" t="s">
        <v>1138</v>
      </c>
      <c r="J51" s="7">
        <v>106</v>
      </c>
      <c r="K51" s="15">
        <f t="shared" si="14"/>
        <v>9.433962264150943E-3</v>
      </c>
      <c r="L51" s="15"/>
    </row>
    <row r="52" spans="1:12" ht="13" x14ac:dyDescent="0.6">
      <c r="A52" s="5">
        <v>51</v>
      </c>
      <c r="B52" s="140">
        <v>43142</v>
      </c>
      <c r="C52" s="5" t="s">
        <v>1139</v>
      </c>
      <c r="D52" s="5">
        <v>7</v>
      </c>
      <c r="E52" s="5">
        <v>105</v>
      </c>
      <c r="F52" s="5">
        <v>79</v>
      </c>
      <c r="G52" s="7">
        <f t="shared" si="12"/>
        <v>0.75238095238095237</v>
      </c>
      <c r="H52" s="7">
        <v>14</v>
      </c>
      <c r="I52" s="7" t="s">
        <v>1051</v>
      </c>
      <c r="J52" s="7">
        <v>79</v>
      </c>
      <c r="K52" s="15">
        <f t="shared" si="14"/>
        <v>0.17721518987341772</v>
      </c>
      <c r="L52" s="15"/>
    </row>
    <row r="53" spans="1:12" ht="13" x14ac:dyDescent="0.6">
      <c r="A53" s="5">
        <v>52</v>
      </c>
      <c r="B53" s="140">
        <v>43170</v>
      </c>
      <c r="C53" s="5" t="s">
        <v>1140</v>
      </c>
      <c r="D53" s="5">
        <v>1</v>
      </c>
      <c r="E53" s="5">
        <v>87</v>
      </c>
      <c r="G53" s="7">
        <f t="shared" si="12"/>
        <v>0</v>
      </c>
      <c r="H53" s="7">
        <v>9</v>
      </c>
      <c r="I53" s="7" t="s">
        <v>1051</v>
      </c>
      <c r="J53" s="7">
        <v>87</v>
      </c>
      <c r="K53" s="15">
        <f t="shared" si="14"/>
        <v>0.10344827586206896</v>
      </c>
      <c r="L53" s="15"/>
    </row>
    <row r="54" spans="1:12" ht="13" x14ac:dyDescent="0.6">
      <c r="A54" s="5">
        <v>53</v>
      </c>
      <c r="B54" s="140">
        <v>43231</v>
      </c>
      <c r="C54" s="5" t="s">
        <v>1141</v>
      </c>
      <c r="D54" s="5">
        <v>1</v>
      </c>
      <c r="E54" s="5">
        <v>121</v>
      </c>
      <c r="G54" s="7">
        <f t="shared" si="12"/>
        <v>0</v>
      </c>
      <c r="H54" s="15"/>
      <c r="I54" s="15"/>
      <c r="J54" s="15"/>
      <c r="K54" s="15"/>
      <c r="L54" s="15"/>
    </row>
    <row r="55" spans="1:12" ht="13" x14ac:dyDescent="0.6">
      <c r="A55" s="5">
        <v>54</v>
      </c>
      <c r="B55" s="140">
        <v>43262</v>
      </c>
      <c r="C55" s="5" t="s">
        <v>1142</v>
      </c>
      <c r="D55" s="5">
        <v>6</v>
      </c>
      <c r="E55" s="5">
        <v>125</v>
      </c>
      <c r="F55" s="5">
        <v>93</v>
      </c>
      <c r="G55" s="7">
        <f t="shared" si="12"/>
        <v>0.74399999999999999</v>
      </c>
      <c r="H55" s="15"/>
      <c r="I55" s="15"/>
      <c r="J55" s="15"/>
      <c r="K55" s="15"/>
      <c r="L55" s="15"/>
    </row>
    <row r="56" spans="1:12" ht="13" x14ac:dyDescent="0.6">
      <c r="A56" s="5">
        <v>55</v>
      </c>
      <c r="B56" s="140">
        <v>43354</v>
      </c>
      <c r="C56" s="5" t="s">
        <v>1143</v>
      </c>
      <c r="D56" s="5">
        <v>3</v>
      </c>
      <c r="E56" s="5">
        <v>85</v>
      </c>
      <c r="F56" s="5">
        <v>70</v>
      </c>
      <c r="G56" s="7">
        <f t="shared" si="12"/>
        <v>0.82352941176470584</v>
      </c>
      <c r="H56" s="15"/>
      <c r="I56" s="15"/>
      <c r="J56" s="15"/>
      <c r="K56" s="15"/>
      <c r="L56" s="15"/>
    </row>
    <row r="57" spans="1:12" ht="13" x14ac:dyDescent="0.6">
      <c r="A57" s="5">
        <v>56</v>
      </c>
      <c r="B57" s="7" t="s">
        <v>1144</v>
      </c>
      <c r="C57" s="5" t="s">
        <v>1145</v>
      </c>
      <c r="D57" s="5">
        <v>7</v>
      </c>
      <c r="E57" s="5">
        <v>134</v>
      </c>
      <c r="F57" s="5">
        <v>94</v>
      </c>
      <c r="G57" s="7">
        <f t="shared" si="12"/>
        <v>0.70149253731343286</v>
      </c>
      <c r="H57" s="7">
        <v>46</v>
      </c>
      <c r="I57" s="7" t="s">
        <v>1074</v>
      </c>
      <c r="J57" s="7">
        <v>117</v>
      </c>
      <c r="K57" s="15">
        <f t="shared" ref="K57:K58" si="15">$H57/$J57</f>
        <v>0.39316239316239315</v>
      </c>
      <c r="L57" s="7">
        <v>1</v>
      </c>
    </row>
    <row r="58" spans="1:12" ht="13" x14ac:dyDescent="0.6">
      <c r="A58" s="5">
        <v>57</v>
      </c>
      <c r="B58" s="7" t="s">
        <v>591</v>
      </c>
      <c r="C58" s="5" t="s">
        <v>1146</v>
      </c>
      <c r="D58" s="5">
        <v>7</v>
      </c>
      <c r="E58" s="5">
        <v>154</v>
      </c>
      <c r="F58" s="5">
        <v>124</v>
      </c>
      <c r="G58" s="7">
        <f t="shared" si="12"/>
        <v>0.80519480519480524</v>
      </c>
      <c r="H58" s="7">
        <v>30</v>
      </c>
      <c r="I58" s="7" t="s">
        <v>1074</v>
      </c>
      <c r="J58" s="7">
        <v>136</v>
      </c>
      <c r="K58" s="15">
        <f t="shared" si="15"/>
        <v>0.22058823529411764</v>
      </c>
      <c r="L58" s="7">
        <v>1</v>
      </c>
    </row>
    <row r="59" spans="1:12" ht="13" x14ac:dyDescent="0.6">
      <c r="A59" s="5">
        <v>58</v>
      </c>
      <c r="B59" s="7" t="s">
        <v>609</v>
      </c>
      <c r="C59" s="5" t="s">
        <v>1147</v>
      </c>
      <c r="D59" s="5">
        <v>7</v>
      </c>
      <c r="E59" s="5">
        <v>120</v>
      </c>
      <c r="F59" s="5">
        <v>79</v>
      </c>
      <c r="G59" s="7">
        <f t="shared" si="12"/>
        <v>0.65833333333333333</v>
      </c>
      <c r="H59" s="15"/>
      <c r="I59" s="15"/>
      <c r="J59" s="15"/>
      <c r="K59" s="15"/>
      <c r="L59" s="7">
        <v>1</v>
      </c>
    </row>
    <row r="60" spans="1:12" ht="13" x14ac:dyDescent="0.6">
      <c r="A60" s="5">
        <v>59</v>
      </c>
      <c r="B60" s="7" t="s">
        <v>611</v>
      </c>
      <c r="C60" s="5" t="s">
        <v>1148</v>
      </c>
      <c r="D60" s="5">
        <v>2</v>
      </c>
      <c r="E60" s="5">
        <v>78</v>
      </c>
      <c r="F60" s="5">
        <v>68</v>
      </c>
      <c r="G60" s="7">
        <f t="shared" si="12"/>
        <v>0.87179487179487181</v>
      </c>
      <c r="H60" s="7">
        <v>0</v>
      </c>
      <c r="I60" s="7" t="s">
        <v>1116</v>
      </c>
      <c r="J60" s="7">
        <v>68</v>
      </c>
      <c r="K60" s="15">
        <f t="shared" ref="K60:K61" si="16">$H60/$J60</f>
        <v>0</v>
      </c>
      <c r="L60" s="7">
        <v>0</v>
      </c>
    </row>
    <row r="61" spans="1:12" ht="13" x14ac:dyDescent="0.6">
      <c r="A61" s="5">
        <v>60</v>
      </c>
      <c r="B61" s="7" t="s">
        <v>613</v>
      </c>
      <c r="C61" s="5" t="s">
        <v>1149</v>
      </c>
      <c r="D61" s="5">
        <v>7</v>
      </c>
      <c r="E61" s="5">
        <v>127</v>
      </c>
      <c r="F61" s="5">
        <v>84</v>
      </c>
      <c r="G61" s="7">
        <f t="shared" si="12"/>
        <v>0.66141732283464572</v>
      </c>
      <c r="H61" s="7">
        <v>32</v>
      </c>
      <c r="I61" s="7" t="s">
        <v>1074</v>
      </c>
      <c r="J61" s="7">
        <v>89</v>
      </c>
      <c r="K61" s="15">
        <f t="shared" si="16"/>
        <v>0.3595505617977528</v>
      </c>
      <c r="L61" s="7">
        <v>1</v>
      </c>
    </row>
    <row r="62" spans="1:12" ht="13" x14ac:dyDescent="0.6">
      <c r="A62" s="5">
        <v>61</v>
      </c>
      <c r="B62" s="7" t="s">
        <v>593</v>
      </c>
      <c r="C62" s="5" t="s">
        <v>1150</v>
      </c>
      <c r="D62" s="5">
        <v>1</v>
      </c>
      <c r="E62" s="5">
        <v>91</v>
      </c>
      <c r="F62" s="5" t="s">
        <v>170</v>
      </c>
      <c r="G62" s="7" t="s">
        <v>170</v>
      </c>
      <c r="H62" s="7" t="s">
        <v>170</v>
      </c>
      <c r="I62" s="7" t="s">
        <v>170</v>
      </c>
      <c r="J62" s="7" t="s">
        <v>170</v>
      </c>
      <c r="K62" s="15"/>
      <c r="L62" s="7" t="s">
        <v>170</v>
      </c>
    </row>
    <row r="63" spans="1:12" ht="13" x14ac:dyDescent="0.6">
      <c r="A63" s="5">
        <v>62</v>
      </c>
      <c r="B63" s="7" t="s">
        <v>117</v>
      </c>
      <c r="C63" s="5" t="s">
        <v>1151</v>
      </c>
      <c r="D63" s="5">
        <v>6</v>
      </c>
      <c r="E63" s="5">
        <v>132</v>
      </c>
      <c r="F63" s="5">
        <v>101</v>
      </c>
      <c r="G63" s="7">
        <f t="shared" ref="G63:G67" si="17">$F63/$E63</f>
        <v>0.76515151515151514</v>
      </c>
      <c r="H63" s="7">
        <v>42</v>
      </c>
      <c r="I63" s="7" t="s">
        <v>1152</v>
      </c>
      <c r="J63" s="7">
        <v>111</v>
      </c>
      <c r="K63" s="15">
        <f t="shared" ref="K63:K64" si="18">$H63/$J63</f>
        <v>0.3783783783783784</v>
      </c>
      <c r="L63" s="7" t="s">
        <v>170</v>
      </c>
    </row>
    <row r="64" spans="1:12" ht="13" x14ac:dyDescent="0.6">
      <c r="A64" s="5">
        <v>63</v>
      </c>
      <c r="B64" s="7" t="s">
        <v>1153</v>
      </c>
      <c r="C64" s="5" t="s">
        <v>1154</v>
      </c>
      <c r="D64" s="5">
        <v>7</v>
      </c>
      <c r="E64" s="5">
        <v>125</v>
      </c>
      <c r="F64" s="5">
        <v>95</v>
      </c>
      <c r="G64" s="7">
        <f t="shared" si="17"/>
        <v>0.76</v>
      </c>
      <c r="H64" s="7">
        <v>29</v>
      </c>
      <c r="I64" s="7" t="s">
        <v>1152</v>
      </c>
      <c r="J64" s="7">
        <v>102</v>
      </c>
      <c r="K64" s="15">
        <f t="shared" si="18"/>
        <v>0.28431372549019607</v>
      </c>
      <c r="L64" s="7" t="s">
        <v>170</v>
      </c>
    </row>
    <row r="65" spans="1:12" ht="13" x14ac:dyDescent="0.6">
      <c r="A65" s="5">
        <v>64</v>
      </c>
      <c r="B65" s="7" t="s">
        <v>1155</v>
      </c>
      <c r="C65" s="5" t="s">
        <v>1147</v>
      </c>
      <c r="D65" s="5">
        <v>7</v>
      </c>
      <c r="E65" s="5">
        <v>109</v>
      </c>
      <c r="F65" s="5">
        <v>83</v>
      </c>
      <c r="G65" s="7">
        <f t="shared" si="17"/>
        <v>0.76146788990825687</v>
      </c>
      <c r="H65" s="7" t="s">
        <v>170</v>
      </c>
      <c r="I65" s="7" t="s">
        <v>170</v>
      </c>
      <c r="J65" s="7" t="s">
        <v>170</v>
      </c>
      <c r="K65" s="7" t="s">
        <v>170</v>
      </c>
      <c r="L65" s="7" t="s">
        <v>170</v>
      </c>
    </row>
    <row r="66" spans="1:12" ht="13" x14ac:dyDescent="0.6">
      <c r="A66" s="5">
        <v>65</v>
      </c>
      <c r="B66" s="7" t="s">
        <v>1156</v>
      </c>
      <c r="C66" s="5" t="s">
        <v>1157</v>
      </c>
      <c r="D66" s="5">
        <v>7</v>
      </c>
      <c r="E66" s="5">
        <v>134</v>
      </c>
      <c r="F66" s="5">
        <v>99</v>
      </c>
      <c r="G66" s="7">
        <f t="shared" si="17"/>
        <v>0.73880597014925375</v>
      </c>
      <c r="H66" s="7">
        <v>36</v>
      </c>
      <c r="I66" s="7" t="s">
        <v>1152</v>
      </c>
      <c r="J66" s="7">
        <v>100</v>
      </c>
      <c r="K66" s="15">
        <f t="shared" ref="K66:K67" si="19">$H66/$J66</f>
        <v>0.36</v>
      </c>
      <c r="L66" s="7">
        <v>0</v>
      </c>
    </row>
    <row r="67" spans="1:12" ht="13" x14ac:dyDescent="0.6">
      <c r="A67" s="5">
        <v>66</v>
      </c>
      <c r="B67" s="7" t="s">
        <v>1158</v>
      </c>
      <c r="C67" s="5" t="s">
        <v>1159</v>
      </c>
      <c r="D67" s="5">
        <v>7</v>
      </c>
      <c r="E67" s="5">
        <v>130</v>
      </c>
      <c r="F67" s="5">
        <v>92</v>
      </c>
      <c r="G67" s="7">
        <f t="shared" si="17"/>
        <v>0.70769230769230773</v>
      </c>
      <c r="H67" s="7">
        <v>44</v>
      </c>
      <c r="I67" s="7" t="s">
        <v>1152</v>
      </c>
      <c r="J67" s="7">
        <v>109</v>
      </c>
      <c r="K67" s="15">
        <f t="shared" si="19"/>
        <v>0.40366972477064222</v>
      </c>
      <c r="L67" s="7">
        <v>1</v>
      </c>
    </row>
    <row r="68" spans="1:12" ht="13" x14ac:dyDescent="0.6">
      <c r="A68" s="5">
        <v>67</v>
      </c>
      <c r="B68" s="7" t="s">
        <v>1160</v>
      </c>
      <c r="C68" s="5" t="s">
        <v>1161</v>
      </c>
      <c r="D68" s="5">
        <v>1</v>
      </c>
      <c r="E68" s="5">
        <v>80</v>
      </c>
      <c r="F68" s="5" t="s">
        <v>170</v>
      </c>
      <c r="G68" s="7" t="s">
        <v>170</v>
      </c>
      <c r="H68" s="7" t="s">
        <v>1162</v>
      </c>
      <c r="I68" s="7" t="s">
        <v>1163</v>
      </c>
      <c r="J68" s="7">
        <v>80</v>
      </c>
      <c r="K68" s="7">
        <v>2.5000000000000001E-2</v>
      </c>
      <c r="L68" s="7" t="s">
        <v>170</v>
      </c>
    </row>
    <row r="69" spans="1:12" ht="13" x14ac:dyDescent="0.6">
      <c r="A69" s="5">
        <v>68</v>
      </c>
      <c r="B69" s="7" t="s">
        <v>119</v>
      </c>
      <c r="C69" s="5" t="s">
        <v>1164</v>
      </c>
      <c r="D69" s="5">
        <v>7</v>
      </c>
      <c r="E69" s="5">
        <v>133</v>
      </c>
      <c r="F69" s="5">
        <v>99</v>
      </c>
      <c r="G69" s="7">
        <f t="shared" ref="G69:G108" si="20">$F69/$E69</f>
        <v>0.74436090225563911</v>
      </c>
      <c r="H69" s="7">
        <v>41</v>
      </c>
      <c r="I69" s="7" t="s">
        <v>1152</v>
      </c>
      <c r="J69" s="7">
        <v>116</v>
      </c>
      <c r="K69" s="15">
        <f t="shared" ref="K69:K70" si="21">$H69/$J69</f>
        <v>0.35344827586206895</v>
      </c>
      <c r="L69" s="7" t="s">
        <v>170</v>
      </c>
    </row>
    <row r="70" spans="1:12" ht="13" x14ac:dyDescent="0.6">
      <c r="A70" s="5">
        <v>69</v>
      </c>
      <c r="B70" s="7" t="s">
        <v>629</v>
      </c>
      <c r="C70" s="5" t="s">
        <v>1165</v>
      </c>
      <c r="D70" s="5">
        <v>7</v>
      </c>
      <c r="E70" s="5">
        <v>117</v>
      </c>
      <c r="F70" s="5">
        <v>85</v>
      </c>
      <c r="G70" s="7">
        <f t="shared" si="20"/>
        <v>0.72649572649572647</v>
      </c>
      <c r="H70" s="7">
        <v>32</v>
      </c>
      <c r="I70" s="7" t="s">
        <v>1152</v>
      </c>
      <c r="J70" s="7">
        <v>93</v>
      </c>
      <c r="K70" s="15">
        <f t="shared" si="21"/>
        <v>0.34408602150537637</v>
      </c>
      <c r="L70" s="7" t="s">
        <v>170</v>
      </c>
    </row>
    <row r="71" spans="1:12" ht="13" x14ac:dyDescent="0.6">
      <c r="A71" s="5">
        <v>70</v>
      </c>
      <c r="B71" s="7" t="s">
        <v>632</v>
      </c>
      <c r="C71" s="5" t="s">
        <v>1147</v>
      </c>
      <c r="D71" s="5">
        <v>7</v>
      </c>
      <c r="E71" s="5">
        <v>116</v>
      </c>
      <c r="F71" s="5">
        <v>78</v>
      </c>
      <c r="G71" s="7">
        <f t="shared" si="20"/>
        <v>0.67241379310344829</v>
      </c>
      <c r="H71" s="7" t="s">
        <v>170</v>
      </c>
      <c r="I71" s="7" t="s">
        <v>170</v>
      </c>
      <c r="J71" s="7" t="s">
        <v>170</v>
      </c>
      <c r="K71" s="7" t="s">
        <v>170</v>
      </c>
      <c r="L71" s="7">
        <v>1</v>
      </c>
    </row>
    <row r="72" spans="1:12" ht="13" x14ac:dyDescent="0.6">
      <c r="A72" s="5">
        <v>71</v>
      </c>
      <c r="B72" s="59">
        <v>43112</v>
      </c>
      <c r="C72" s="5" t="s">
        <v>1166</v>
      </c>
      <c r="D72" s="5">
        <v>7</v>
      </c>
      <c r="E72" s="5">
        <v>120</v>
      </c>
      <c r="F72" s="5">
        <v>86</v>
      </c>
      <c r="G72" s="7">
        <f t="shared" si="20"/>
        <v>0.71666666666666667</v>
      </c>
      <c r="H72" s="7">
        <v>33</v>
      </c>
      <c r="I72" s="7" t="s">
        <v>1152</v>
      </c>
      <c r="J72" s="7">
        <v>88</v>
      </c>
      <c r="K72" s="15">
        <f t="shared" ref="K72:K74" si="22">$H72/$J72</f>
        <v>0.375</v>
      </c>
      <c r="L72" s="7">
        <v>1</v>
      </c>
    </row>
    <row r="73" spans="1:12" ht="13" x14ac:dyDescent="0.6">
      <c r="A73" s="5">
        <v>72</v>
      </c>
      <c r="B73" s="59">
        <v>43202</v>
      </c>
      <c r="C73" s="5" t="s">
        <v>1167</v>
      </c>
      <c r="D73" s="5">
        <v>8</v>
      </c>
      <c r="E73" s="5">
        <v>119</v>
      </c>
      <c r="F73" s="5">
        <v>84</v>
      </c>
      <c r="G73" s="7">
        <f t="shared" si="20"/>
        <v>0.70588235294117652</v>
      </c>
      <c r="H73" s="7">
        <v>18</v>
      </c>
      <c r="I73" s="7" t="s">
        <v>1152</v>
      </c>
      <c r="J73" s="7">
        <v>87</v>
      </c>
      <c r="K73" s="15">
        <f t="shared" si="22"/>
        <v>0.20689655172413793</v>
      </c>
      <c r="L73" s="7">
        <v>1</v>
      </c>
    </row>
    <row r="74" spans="1:12" ht="13" x14ac:dyDescent="0.6">
      <c r="A74" s="5">
        <v>73</v>
      </c>
      <c r="B74" s="59">
        <v>43263</v>
      </c>
      <c r="C74" s="5" t="s">
        <v>1168</v>
      </c>
      <c r="D74" s="5">
        <v>6</v>
      </c>
      <c r="E74" s="5">
        <v>101</v>
      </c>
      <c r="F74" s="5">
        <v>72</v>
      </c>
      <c r="G74" s="7">
        <f t="shared" si="20"/>
        <v>0.71287128712871284</v>
      </c>
      <c r="H74" s="7">
        <v>32</v>
      </c>
      <c r="I74" s="7" t="s">
        <v>1152</v>
      </c>
      <c r="J74" s="7">
        <v>80</v>
      </c>
      <c r="K74" s="15">
        <f t="shared" si="22"/>
        <v>0.4</v>
      </c>
      <c r="L74" s="7" t="s">
        <v>170</v>
      </c>
    </row>
    <row r="75" spans="1:12" ht="13" x14ac:dyDescent="0.6">
      <c r="A75" s="5">
        <v>74</v>
      </c>
      <c r="B75" s="59">
        <v>43293</v>
      </c>
      <c r="C75" s="5" t="s">
        <v>1147</v>
      </c>
      <c r="D75" s="5">
        <v>7</v>
      </c>
      <c r="E75" s="5">
        <v>123</v>
      </c>
      <c r="F75" s="5">
        <v>91</v>
      </c>
      <c r="G75" s="7">
        <f t="shared" si="20"/>
        <v>0.73983739837398377</v>
      </c>
      <c r="H75" s="7" t="s">
        <v>170</v>
      </c>
      <c r="I75" s="7" t="s">
        <v>170</v>
      </c>
      <c r="J75" s="7" t="s">
        <v>170</v>
      </c>
      <c r="K75" s="15"/>
      <c r="L75" s="7" t="s">
        <v>170</v>
      </c>
    </row>
    <row r="76" spans="1:12" ht="13" x14ac:dyDescent="0.6">
      <c r="A76" s="5">
        <v>75</v>
      </c>
      <c r="B76" s="59">
        <v>43324</v>
      </c>
      <c r="C76" s="5" t="s">
        <v>1148</v>
      </c>
      <c r="D76" s="5">
        <v>5</v>
      </c>
      <c r="E76" s="5">
        <v>119</v>
      </c>
      <c r="F76" s="5">
        <v>94</v>
      </c>
      <c r="G76" s="7">
        <f t="shared" si="20"/>
        <v>0.78991596638655459</v>
      </c>
      <c r="H76" s="7">
        <v>4</v>
      </c>
      <c r="I76" s="7" t="s">
        <v>1116</v>
      </c>
      <c r="J76" s="7">
        <v>93</v>
      </c>
      <c r="K76" s="15">
        <f t="shared" ref="K76:K84" si="23">$H76/$J76</f>
        <v>4.3010752688172046E-2</v>
      </c>
      <c r="L76" s="7">
        <v>5</v>
      </c>
    </row>
    <row r="77" spans="1:12" ht="13" x14ac:dyDescent="0.6">
      <c r="A77" s="5">
        <v>76</v>
      </c>
      <c r="B77" s="59">
        <v>43446</v>
      </c>
      <c r="C77" s="5" t="s">
        <v>1169</v>
      </c>
      <c r="D77" s="5">
        <v>8</v>
      </c>
      <c r="E77" s="5">
        <v>135</v>
      </c>
      <c r="F77" s="5">
        <v>91</v>
      </c>
      <c r="G77" s="7">
        <f t="shared" si="20"/>
        <v>0.67407407407407405</v>
      </c>
      <c r="H77" s="7">
        <v>38</v>
      </c>
      <c r="I77" s="7" t="s">
        <v>1152</v>
      </c>
      <c r="J77" s="7">
        <v>98</v>
      </c>
      <c r="K77" s="15">
        <f t="shared" si="23"/>
        <v>0.38775510204081631</v>
      </c>
      <c r="L77" s="7">
        <v>1</v>
      </c>
    </row>
    <row r="78" spans="1:12" ht="13" x14ac:dyDescent="0.6">
      <c r="A78" s="5">
        <v>77</v>
      </c>
      <c r="B78" s="7" t="s">
        <v>661</v>
      </c>
      <c r="C78" s="5" t="s">
        <v>1170</v>
      </c>
      <c r="D78" s="5">
        <v>7</v>
      </c>
      <c r="E78" s="5">
        <v>117</v>
      </c>
      <c r="F78" s="5">
        <v>86</v>
      </c>
      <c r="G78" s="7">
        <f t="shared" si="20"/>
        <v>0.7350427350427351</v>
      </c>
      <c r="H78" s="7">
        <v>37</v>
      </c>
      <c r="I78" s="7" t="s">
        <v>1152</v>
      </c>
      <c r="J78" s="7">
        <v>100</v>
      </c>
      <c r="K78" s="15">
        <f t="shared" si="23"/>
        <v>0.37</v>
      </c>
      <c r="L78" s="7">
        <v>0</v>
      </c>
    </row>
    <row r="79" spans="1:12" ht="13" x14ac:dyDescent="0.6">
      <c r="A79" s="5">
        <v>78</v>
      </c>
      <c r="B79" s="7" t="s">
        <v>647</v>
      </c>
      <c r="C79" s="5" t="s">
        <v>1171</v>
      </c>
      <c r="D79" s="5">
        <v>5</v>
      </c>
      <c r="E79" s="5">
        <v>134</v>
      </c>
      <c r="F79" s="5">
        <v>95</v>
      </c>
      <c r="G79" s="7">
        <f t="shared" si="20"/>
        <v>0.70895522388059706</v>
      </c>
      <c r="H79" s="7">
        <v>21</v>
      </c>
      <c r="I79" s="7" t="s">
        <v>1152</v>
      </c>
      <c r="J79" s="7">
        <v>105</v>
      </c>
      <c r="K79" s="15">
        <f t="shared" si="23"/>
        <v>0.2</v>
      </c>
      <c r="L79" s="7">
        <v>0</v>
      </c>
    </row>
    <row r="80" spans="1:12" ht="13" x14ac:dyDescent="0.6">
      <c r="A80" s="5">
        <v>79</v>
      </c>
      <c r="B80" s="7" t="s">
        <v>650</v>
      </c>
      <c r="C80" s="5" t="s">
        <v>1172</v>
      </c>
      <c r="D80" s="5">
        <v>7</v>
      </c>
      <c r="E80" s="5">
        <v>109</v>
      </c>
      <c r="F80" s="5">
        <v>74</v>
      </c>
      <c r="G80" s="7">
        <f t="shared" si="20"/>
        <v>0.67889908256880738</v>
      </c>
      <c r="H80" s="7">
        <v>27</v>
      </c>
      <c r="I80" s="7" t="s">
        <v>1152</v>
      </c>
      <c r="J80" s="7">
        <v>74</v>
      </c>
      <c r="K80" s="15">
        <f t="shared" si="23"/>
        <v>0.36486486486486486</v>
      </c>
      <c r="L80" s="7">
        <v>0</v>
      </c>
    </row>
    <row r="81" spans="1:13" ht="13" x14ac:dyDescent="0.6">
      <c r="A81" s="5">
        <v>80</v>
      </c>
      <c r="B81" s="7" t="s">
        <v>123</v>
      </c>
      <c r="C81" s="5" t="s">
        <v>1173</v>
      </c>
      <c r="D81" s="5">
        <v>7</v>
      </c>
      <c r="E81" s="5">
        <v>109</v>
      </c>
      <c r="F81" s="5">
        <v>85</v>
      </c>
      <c r="G81" s="7">
        <f t="shared" si="20"/>
        <v>0.77981651376146788</v>
      </c>
      <c r="H81" s="7">
        <v>30</v>
      </c>
      <c r="I81" s="7" t="s">
        <v>1152</v>
      </c>
      <c r="J81" s="7">
        <v>88</v>
      </c>
      <c r="K81" s="15">
        <f t="shared" si="23"/>
        <v>0.34090909090909088</v>
      </c>
      <c r="L81" s="7">
        <v>1</v>
      </c>
    </row>
    <row r="82" spans="1:13" ht="13" x14ac:dyDescent="0.6">
      <c r="A82" s="5">
        <v>81</v>
      </c>
      <c r="B82" s="7" t="s">
        <v>669</v>
      </c>
      <c r="C82" s="5" t="s">
        <v>1174</v>
      </c>
      <c r="D82" s="5">
        <v>7</v>
      </c>
      <c r="E82" s="5">
        <v>108</v>
      </c>
      <c r="F82" s="5">
        <v>74</v>
      </c>
      <c r="G82" s="7">
        <f t="shared" si="20"/>
        <v>0.68518518518518523</v>
      </c>
      <c r="H82" s="7">
        <v>28</v>
      </c>
      <c r="I82" s="7" t="s">
        <v>1152</v>
      </c>
      <c r="J82" s="7">
        <v>82</v>
      </c>
      <c r="K82" s="15">
        <f t="shared" si="23"/>
        <v>0.34146341463414637</v>
      </c>
      <c r="L82" s="7">
        <v>0</v>
      </c>
    </row>
    <row r="83" spans="1:13" ht="13" x14ac:dyDescent="0.6">
      <c r="A83" s="5">
        <v>82</v>
      </c>
      <c r="B83" s="7" t="s">
        <v>673</v>
      </c>
      <c r="C83" s="5" t="s">
        <v>1175</v>
      </c>
      <c r="D83" s="5">
        <v>7</v>
      </c>
      <c r="E83" s="5">
        <v>120</v>
      </c>
      <c r="F83" s="5">
        <v>88</v>
      </c>
      <c r="G83" s="7">
        <f t="shared" si="20"/>
        <v>0.73333333333333328</v>
      </c>
      <c r="H83" s="7">
        <v>25</v>
      </c>
      <c r="I83" s="7" t="s">
        <v>1152</v>
      </c>
      <c r="J83" s="7">
        <v>89</v>
      </c>
      <c r="K83" s="15">
        <f t="shared" si="23"/>
        <v>0.2808988764044944</v>
      </c>
      <c r="L83" s="7">
        <v>0</v>
      </c>
      <c r="M83" s="5"/>
    </row>
    <row r="84" spans="1:13" ht="13" x14ac:dyDescent="0.6">
      <c r="A84" s="5">
        <v>83</v>
      </c>
      <c r="B84" s="7" t="s">
        <v>676</v>
      </c>
      <c r="C84" s="5" t="s">
        <v>1176</v>
      </c>
      <c r="D84" s="5">
        <v>3</v>
      </c>
      <c r="E84" s="5">
        <v>102</v>
      </c>
      <c r="F84" s="5">
        <v>97</v>
      </c>
      <c r="G84" s="7">
        <f t="shared" si="20"/>
        <v>0.9509803921568627</v>
      </c>
      <c r="H84" s="7">
        <v>0</v>
      </c>
      <c r="I84" s="7" t="s">
        <v>1116</v>
      </c>
      <c r="J84" s="7">
        <v>102</v>
      </c>
      <c r="K84" s="15">
        <f t="shared" si="23"/>
        <v>0</v>
      </c>
      <c r="L84" s="7">
        <v>0</v>
      </c>
    </row>
    <row r="85" spans="1:13" ht="13" x14ac:dyDescent="0.6">
      <c r="A85" s="5">
        <v>84</v>
      </c>
      <c r="B85" s="7" t="s">
        <v>679</v>
      </c>
      <c r="C85" s="5" t="s">
        <v>1177</v>
      </c>
      <c r="D85" s="5">
        <v>1</v>
      </c>
      <c r="E85" s="5">
        <v>111</v>
      </c>
      <c r="F85" s="5">
        <v>0</v>
      </c>
      <c r="G85" s="7">
        <f t="shared" si="20"/>
        <v>0</v>
      </c>
      <c r="H85" s="15"/>
      <c r="I85" s="7" t="s">
        <v>137</v>
      </c>
      <c r="J85" s="15"/>
      <c r="K85" s="15"/>
      <c r="L85" s="15"/>
    </row>
    <row r="86" spans="1:13" ht="13" x14ac:dyDescent="0.6">
      <c r="A86" s="5">
        <v>85</v>
      </c>
      <c r="B86" s="7" t="s">
        <v>682</v>
      </c>
      <c r="C86" s="5" t="s">
        <v>1178</v>
      </c>
      <c r="D86" s="5">
        <v>1</v>
      </c>
      <c r="E86" s="5">
        <v>118</v>
      </c>
      <c r="F86" s="5">
        <v>0</v>
      </c>
      <c r="G86" s="7">
        <f t="shared" si="20"/>
        <v>0</v>
      </c>
      <c r="H86" s="15"/>
      <c r="I86" s="7" t="s">
        <v>137</v>
      </c>
      <c r="J86" s="15"/>
      <c r="K86" s="15"/>
      <c r="L86" s="15"/>
    </row>
    <row r="87" spans="1:13" ht="13" x14ac:dyDescent="0.6">
      <c r="A87" s="5">
        <v>86</v>
      </c>
      <c r="B87" s="7" t="s">
        <v>684</v>
      </c>
      <c r="C87" s="5" t="s">
        <v>1179</v>
      </c>
      <c r="D87" s="5">
        <v>2</v>
      </c>
      <c r="E87" s="5">
        <v>125</v>
      </c>
      <c r="F87" s="5">
        <v>113</v>
      </c>
      <c r="G87" s="7">
        <f t="shared" si="20"/>
        <v>0.90400000000000003</v>
      </c>
      <c r="H87" s="15"/>
      <c r="I87" s="7" t="s">
        <v>137</v>
      </c>
      <c r="J87" s="15"/>
      <c r="K87" s="15"/>
      <c r="L87" s="15"/>
    </row>
    <row r="88" spans="1:13" ht="13" x14ac:dyDescent="0.6">
      <c r="A88" s="5">
        <v>87</v>
      </c>
      <c r="B88" s="7" t="s">
        <v>125</v>
      </c>
      <c r="C88" s="5" t="s">
        <v>1180</v>
      </c>
      <c r="D88" s="5" t="s">
        <v>1181</v>
      </c>
      <c r="E88" s="5">
        <v>147</v>
      </c>
      <c r="F88" s="5">
        <v>112</v>
      </c>
      <c r="G88" s="7">
        <f t="shared" si="20"/>
        <v>0.76190476190476186</v>
      </c>
      <c r="H88" s="5">
        <v>0</v>
      </c>
      <c r="I88" s="7" t="s">
        <v>1116</v>
      </c>
      <c r="J88" s="7">
        <v>147</v>
      </c>
      <c r="K88" s="15">
        <f t="shared" ref="K88:K89" si="24">$H88/$J88</f>
        <v>0</v>
      </c>
      <c r="L88" s="15"/>
    </row>
    <row r="89" spans="1:13" ht="13" x14ac:dyDescent="0.6">
      <c r="A89" s="5">
        <v>88</v>
      </c>
      <c r="B89" s="7" t="s">
        <v>687</v>
      </c>
      <c r="C89" s="5" t="s">
        <v>1182</v>
      </c>
      <c r="D89" s="5">
        <v>1</v>
      </c>
      <c r="E89" s="5">
        <v>127</v>
      </c>
      <c r="F89" s="5">
        <v>0</v>
      </c>
      <c r="G89" s="7">
        <f t="shared" si="20"/>
        <v>0</v>
      </c>
      <c r="H89" s="7">
        <v>0</v>
      </c>
      <c r="I89" s="7" t="s">
        <v>1116</v>
      </c>
      <c r="J89" s="7">
        <v>127</v>
      </c>
      <c r="K89" s="15">
        <f t="shared" si="24"/>
        <v>0</v>
      </c>
      <c r="L89" s="15"/>
    </row>
    <row r="90" spans="1:13" ht="13" x14ac:dyDescent="0.6">
      <c r="A90" s="5">
        <v>89</v>
      </c>
      <c r="B90" s="7" t="s">
        <v>690</v>
      </c>
      <c r="C90" s="5" t="s">
        <v>1147</v>
      </c>
      <c r="D90" s="5">
        <v>7</v>
      </c>
      <c r="E90" s="5">
        <v>142</v>
      </c>
      <c r="F90" s="5">
        <v>102</v>
      </c>
      <c r="G90" s="7">
        <f t="shared" si="20"/>
        <v>0.71830985915492962</v>
      </c>
      <c r="H90" s="7">
        <v>0</v>
      </c>
      <c r="I90" s="7" t="s">
        <v>137</v>
      </c>
      <c r="J90" s="7">
        <v>0</v>
      </c>
      <c r="K90" s="7">
        <v>0</v>
      </c>
      <c r="L90" s="15"/>
    </row>
    <row r="91" spans="1:13" ht="13" x14ac:dyDescent="0.6">
      <c r="A91" s="5">
        <v>90</v>
      </c>
      <c r="B91" s="7" t="s">
        <v>698</v>
      </c>
      <c r="C91" s="5" t="s">
        <v>1183</v>
      </c>
      <c r="D91" s="5" t="s">
        <v>1184</v>
      </c>
      <c r="E91" s="5">
        <v>116</v>
      </c>
      <c r="F91" s="5">
        <v>102</v>
      </c>
      <c r="G91" s="7">
        <f t="shared" si="20"/>
        <v>0.87931034482758619</v>
      </c>
      <c r="H91" s="7">
        <v>3</v>
      </c>
      <c r="I91" s="7" t="s">
        <v>1116</v>
      </c>
      <c r="J91" s="7">
        <v>116</v>
      </c>
      <c r="K91" s="15">
        <f t="shared" ref="K91:K94" si="25">$H91/$J91</f>
        <v>2.5862068965517241E-2</v>
      </c>
      <c r="L91" s="15"/>
    </row>
    <row r="92" spans="1:13" ht="13" x14ac:dyDescent="0.6">
      <c r="A92" s="5">
        <v>91</v>
      </c>
      <c r="B92" s="59">
        <v>43466</v>
      </c>
      <c r="C92" s="5" t="s">
        <v>1185</v>
      </c>
      <c r="D92" s="5">
        <v>4</v>
      </c>
      <c r="E92" s="5">
        <v>107</v>
      </c>
      <c r="F92" s="5">
        <v>96</v>
      </c>
      <c r="G92" s="7">
        <f t="shared" si="20"/>
        <v>0.89719626168224298</v>
      </c>
      <c r="H92" s="7">
        <v>24</v>
      </c>
      <c r="I92" s="7" t="s">
        <v>1152</v>
      </c>
      <c r="J92" s="7">
        <v>101</v>
      </c>
      <c r="K92" s="15">
        <f t="shared" si="25"/>
        <v>0.23762376237623761</v>
      </c>
      <c r="L92" s="15"/>
    </row>
    <row r="93" spans="1:13" ht="13" x14ac:dyDescent="0.6">
      <c r="A93" s="5">
        <v>92</v>
      </c>
      <c r="B93" s="59">
        <v>43497</v>
      </c>
      <c r="C93" s="5" t="s">
        <v>1186</v>
      </c>
      <c r="D93" s="5">
        <v>5</v>
      </c>
      <c r="E93" s="5">
        <v>165</v>
      </c>
      <c r="F93" s="5">
        <v>122</v>
      </c>
      <c r="G93" s="7">
        <f t="shared" si="20"/>
        <v>0.73939393939393938</v>
      </c>
      <c r="H93" s="7">
        <v>34</v>
      </c>
      <c r="I93" s="7" t="s">
        <v>1152</v>
      </c>
      <c r="J93" s="7">
        <v>129</v>
      </c>
      <c r="K93" s="15">
        <f t="shared" si="25"/>
        <v>0.26356589147286824</v>
      </c>
      <c r="L93" s="7"/>
    </row>
    <row r="94" spans="1:13" ht="13" x14ac:dyDescent="0.6">
      <c r="A94" s="5">
        <v>93</v>
      </c>
      <c r="B94" s="59">
        <v>43525</v>
      </c>
      <c r="C94" s="5" t="s">
        <v>1187</v>
      </c>
      <c r="D94" s="5">
        <v>6</v>
      </c>
      <c r="E94" s="5">
        <v>133</v>
      </c>
      <c r="F94" s="5">
        <v>98</v>
      </c>
      <c r="G94" s="7">
        <f t="shared" si="20"/>
        <v>0.73684210526315785</v>
      </c>
      <c r="H94" s="7">
        <v>36</v>
      </c>
      <c r="I94" s="7" t="s">
        <v>1152</v>
      </c>
      <c r="J94" s="7">
        <v>103</v>
      </c>
      <c r="K94" s="15">
        <f t="shared" si="25"/>
        <v>0.34951456310679613</v>
      </c>
      <c r="L94" s="7">
        <v>1</v>
      </c>
    </row>
    <row r="95" spans="1:13" ht="13" x14ac:dyDescent="0.6">
      <c r="A95" s="5">
        <v>94</v>
      </c>
      <c r="B95" s="59">
        <v>43556</v>
      </c>
      <c r="C95" s="5" t="s">
        <v>1147</v>
      </c>
      <c r="D95" s="5">
        <v>7</v>
      </c>
      <c r="E95" s="5">
        <v>131</v>
      </c>
      <c r="F95" s="5">
        <v>98</v>
      </c>
      <c r="G95" s="7">
        <f t="shared" si="20"/>
        <v>0.74809160305343514</v>
      </c>
      <c r="H95" s="15"/>
      <c r="I95" s="7" t="s">
        <v>137</v>
      </c>
      <c r="J95" s="15"/>
      <c r="K95" s="15"/>
      <c r="L95" s="15"/>
    </row>
    <row r="96" spans="1:13" ht="13" x14ac:dyDescent="0.6">
      <c r="A96" s="5">
        <v>95</v>
      </c>
      <c r="B96" s="59">
        <v>43586</v>
      </c>
      <c r="C96" s="5" t="s">
        <v>1188</v>
      </c>
      <c r="D96" s="5" t="s">
        <v>1189</v>
      </c>
      <c r="E96" s="5">
        <v>139</v>
      </c>
      <c r="F96" s="5">
        <v>124</v>
      </c>
      <c r="G96" s="7">
        <f t="shared" si="20"/>
        <v>0.8920863309352518</v>
      </c>
      <c r="H96" s="7">
        <v>4</v>
      </c>
      <c r="I96" s="7" t="s">
        <v>1116</v>
      </c>
      <c r="J96" s="7">
        <v>139</v>
      </c>
      <c r="K96" s="15">
        <f t="shared" ref="K96:K100" si="26">$H96/$J96</f>
        <v>2.8776978417266189E-2</v>
      </c>
      <c r="L96" s="15"/>
    </row>
    <row r="97" spans="1:12" ht="13" x14ac:dyDescent="0.6">
      <c r="A97" s="5">
        <v>96</v>
      </c>
      <c r="B97" s="59">
        <v>43617</v>
      </c>
      <c r="C97" s="5" t="s">
        <v>1190</v>
      </c>
      <c r="D97" s="5">
        <v>4</v>
      </c>
      <c r="E97" s="5">
        <v>126</v>
      </c>
      <c r="F97" s="5">
        <v>102</v>
      </c>
      <c r="G97" s="7">
        <f t="shared" si="20"/>
        <v>0.80952380952380953</v>
      </c>
      <c r="H97" s="7">
        <v>39</v>
      </c>
      <c r="I97" s="7" t="s">
        <v>1191</v>
      </c>
      <c r="J97" s="7">
        <v>115</v>
      </c>
      <c r="K97" s="15">
        <f t="shared" si="26"/>
        <v>0.33913043478260868</v>
      </c>
      <c r="L97" s="15"/>
    </row>
    <row r="98" spans="1:12" ht="13" x14ac:dyDescent="0.6">
      <c r="A98" s="5">
        <v>97</v>
      </c>
      <c r="B98" s="59">
        <v>43678</v>
      </c>
      <c r="C98" s="5" t="s">
        <v>1192</v>
      </c>
      <c r="D98" s="5">
        <v>4</v>
      </c>
      <c r="E98" s="5">
        <v>127</v>
      </c>
      <c r="F98" s="5">
        <v>106</v>
      </c>
      <c r="G98" s="7">
        <f t="shared" si="20"/>
        <v>0.83464566929133854</v>
      </c>
      <c r="H98" s="7">
        <v>21</v>
      </c>
      <c r="I98" s="7" t="s">
        <v>1051</v>
      </c>
      <c r="J98" s="7">
        <v>127</v>
      </c>
      <c r="K98" s="15">
        <f t="shared" si="26"/>
        <v>0.16535433070866143</v>
      </c>
      <c r="L98" s="15"/>
    </row>
    <row r="99" spans="1:12" ht="13" x14ac:dyDescent="0.6">
      <c r="A99" s="5">
        <v>98</v>
      </c>
      <c r="B99" s="59">
        <v>43709</v>
      </c>
      <c r="C99" s="5" t="s">
        <v>1193</v>
      </c>
      <c r="D99" s="5">
        <v>5</v>
      </c>
      <c r="E99" s="5">
        <v>120</v>
      </c>
      <c r="F99" s="5">
        <v>97</v>
      </c>
      <c r="G99" s="7">
        <f t="shared" si="20"/>
        <v>0.80833333333333335</v>
      </c>
      <c r="H99" s="7">
        <v>44</v>
      </c>
      <c r="I99" s="7" t="s">
        <v>1074</v>
      </c>
      <c r="J99" s="7">
        <v>107</v>
      </c>
      <c r="K99" s="15">
        <f t="shared" si="26"/>
        <v>0.41121495327102803</v>
      </c>
      <c r="L99" s="15"/>
    </row>
    <row r="100" spans="1:12" ht="13" x14ac:dyDescent="0.6">
      <c r="A100" s="5">
        <v>99</v>
      </c>
      <c r="B100" s="59">
        <v>43739</v>
      </c>
      <c r="C100" s="5" t="s">
        <v>1194</v>
      </c>
      <c r="D100" s="5">
        <v>12</v>
      </c>
      <c r="E100" s="5">
        <v>156</v>
      </c>
      <c r="F100" s="5">
        <v>99</v>
      </c>
      <c r="G100" s="7">
        <f t="shared" si="20"/>
        <v>0.63461538461538458</v>
      </c>
      <c r="H100" s="7">
        <v>2</v>
      </c>
      <c r="I100" s="7" t="s">
        <v>1195</v>
      </c>
      <c r="J100" s="7">
        <v>103</v>
      </c>
      <c r="K100" s="15">
        <f t="shared" si="26"/>
        <v>1.9417475728155338E-2</v>
      </c>
      <c r="L100" s="15"/>
    </row>
    <row r="101" spans="1:12" ht="13" x14ac:dyDescent="0.6">
      <c r="A101" s="5">
        <v>100</v>
      </c>
      <c r="B101" s="59">
        <v>43770</v>
      </c>
      <c r="C101" s="5" t="s">
        <v>1147</v>
      </c>
      <c r="D101" s="5">
        <v>7</v>
      </c>
      <c r="E101" s="5">
        <v>110</v>
      </c>
      <c r="F101" s="5">
        <v>81</v>
      </c>
      <c r="G101" s="7">
        <f t="shared" si="20"/>
        <v>0.73636363636363633</v>
      </c>
      <c r="H101" s="15"/>
      <c r="I101" s="15"/>
      <c r="J101" s="15"/>
      <c r="K101" s="15"/>
      <c r="L101" s="15"/>
    </row>
    <row r="102" spans="1:12" ht="13" x14ac:dyDescent="0.6">
      <c r="A102" s="5">
        <v>101</v>
      </c>
      <c r="B102" s="7" t="s">
        <v>721</v>
      </c>
      <c r="C102" s="5" t="s">
        <v>1196</v>
      </c>
      <c r="D102" s="5">
        <v>4</v>
      </c>
      <c r="E102" s="5">
        <v>127</v>
      </c>
      <c r="F102" s="5">
        <v>108</v>
      </c>
      <c r="G102" s="7">
        <f t="shared" si="20"/>
        <v>0.85039370078740162</v>
      </c>
      <c r="H102" s="7">
        <v>47</v>
      </c>
      <c r="I102" s="7" t="s">
        <v>1074</v>
      </c>
      <c r="J102" s="7">
        <v>118</v>
      </c>
      <c r="K102" s="15">
        <f t="shared" ref="K102:K103" si="27">$H102/$J102</f>
        <v>0.39830508474576271</v>
      </c>
      <c r="L102" s="15"/>
    </row>
    <row r="103" spans="1:12" ht="13" x14ac:dyDescent="0.6">
      <c r="A103" s="5">
        <v>102</v>
      </c>
      <c r="B103" s="7" t="s">
        <v>711</v>
      </c>
      <c r="C103" s="5" t="s">
        <v>1197</v>
      </c>
      <c r="D103" s="5">
        <v>6</v>
      </c>
      <c r="E103" s="5">
        <v>142</v>
      </c>
      <c r="F103" s="5">
        <v>206</v>
      </c>
      <c r="G103" s="7">
        <f t="shared" si="20"/>
        <v>1.4507042253521127</v>
      </c>
      <c r="H103" s="7">
        <v>55</v>
      </c>
      <c r="I103" s="7" t="s">
        <v>1074</v>
      </c>
      <c r="J103" s="7">
        <v>287</v>
      </c>
      <c r="K103" s="15">
        <f t="shared" si="27"/>
        <v>0.19163763066202091</v>
      </c>
      <c r="L103" s="7" t="s">
        <v>1198</v>
      </c>
    </row>
    <row r="104" spans="1:12" ht="13" x14ac:dyDescent="0.6">
      <c r="A104" s="5">
        <v>103</v>
      </c>
      <c r="B104" s="7" t="s">
        <v>129</v>
      </c>
      <c r="C104" s="5" t="s">
        <v>1199</v>
      </c>
      <c r="D104" s="5">
        <v>8</v>
      </c>
      <c r="E104" s="5">
        <v>143</v>
      </c>
      <c r="F104" s="5">
        <v>108</v>
      </c>
      <c r="G104" s="7">
        <f t="shared" si="20"/>
        <v>0.75524475524475521</v>
      </c>
      <c r="H104" s="7" t="s">
        <v>1200</v>
      </c>
      <c r="I104" s="7" t="s">
        <v>1074</v>
      </c>
      <c r="J104" s="7" t="s">
        <v>1201</v>
      </c>
      <c r="K104" s="7" t="s">
        <v>1202</v>
      </c>
      <c r="L104" s="15"/>
    </row>
    <row r="105" spans="1:12" ht="13" x14ac:dyDescent="0.6">
      <c r="A105" s="5">
        <v>104</v>
      </c>
      <c r="B105" s="7" t="s">
        <v>715</v>
      </c>
      <c r="C105" s="5" t="s">
        <v>1147</v>
      </c>
      <c r="D105" s="5">
        <v>7</v>
      </c>
      <c r="E105" s="5">
        <v>148</v>
      </c>
      <c r="F105" s="5">
        <v>111</v>
      </c>
      <c r="G105" s="7">
        <f t="shared" si="20"/>
        <v>0.75</v>
      </c>
      <c r="H105" s="15"/>
      <c r="I105" s="15"/>
      <c r="J105" s="15"/>
      <c r="K105" s="15"/>
      <c r="L105" s="15"/>
    </row>
    <row r="106" spans="1:12" ht="13" x14ac:dyDescent="0.6">
      <c r="A106" s="5">
        <v>105</v>
      </c>
      <c r="B106" s="7" t="s">
        <v>738</v>
      </c>
      <c r="C106" s="5" t="s">
        <v>1203</v>
      </c>
      <c r="D106" s="5">
        <v>6</v>
      </c>
      <c r="E106" s="5">
        <v>156</v>
      </c>
      <c r="F106" s="5">
        <v>109</v>
      </c>
      <c r="G106" s="7">
        <f t="shared" si="20"/>
        <v>0.69871794871794868</v>
      </c>
      <c r="H106" s="7">
        <v>36</v>
      </c>
      <c r="I106" s="7" t="s">
        <v>1074</v>
      </c>
      <c r="J106" s="7">
        <v>128</v>
      </c>
      <c r="K106" s="15">
        <f t="shared" ref="K106:K108" si="28">$H106/$J106</f>
        <v>0.28125</v>
      </c>
      <c r="L106" s="15"/>
    </row>
    <row r="107" spans="1:12" ht="13" x14ac:dyDescent="0.6">
      <c r="A107" s="5">
        <v>106</v>
      </c>
      <c r="B107" s="7" t="s">
        <v>131</v>
      </c>
      <c r="C107" s="5" t="s">
        <v>1204</v>
      </c>
      <c r="D107" s="5">
        <v>5</v>
      </c>
      <c r="E107" s="5">
        <v>136</v>
      </c>
      <c r="F107" s="5">
        <v>98</v>
      </c>
      <c r="G107" s="7">
        <f t="shared" si="20"/>
        <v>0.72058823529411764</v>
      </c>
      <c r="H107" s="7">
        <v>32</v>
      </c>
      <c r="I107" s="7" t="s">
        <v>1074</v>
      </c>
      <c r="J107" s="7">
        <v>101</v>
      </c>
      <c r="K107" s="15">
        <f t="shared" si="28"/>
        <v>0.31683168316831684</v>
      </c>
      <c r="L107" s="15"/>
    </row>
    <row r="108" spans="1:12" ht="13" x14ac:dyDescent="0.6">
      <c r="A108" s="5">
        <v>107</v>
      </c>
      <c r="B108" s="7" t="s">
        <v>730</v>
      </c>
      <c r="C108" s="5" t="s">
        <v>1194</v>
      </c>
      <c r="D108" s="5">
        <v>10</v>
      </c>
      <c r="E108" s="5">
        <v>123</v>
      </c>
      <c r="F108" s="5">
        <v>89</v>
      </c>
      <c r="G108" s="7">
        <f t="shared" si="20"/>
        <v>0.72357723577235777</v>
      </c>
      <c r="H108" s="7">
        <v>3</v>
      </c>
      <c r="I108" s="7" t="s">
        <v>1205</v>
      </c>
      <c r="J108" s="7">
        <v>89</v>
      </c>
      <c r="K108" s="15">
        <f t="shared" si="28"/>
        <v>3.3707865168539325E-2</v>
      </c>
      <c r="L108" s="15"/>
    </row>
    <row r="109" spans="1:12" ht="13" x14ac:dyDescent="0.6">
      <c r="A109" s="5">
        <v>108</v>
      </c>
      <c r="B109" s="7" t="s">
        <v>732</v>
      </c>
      <c r="C109" s="5" t="s">
        <v>1147</v>
      </c>
      <c r="D109" s="5">
        <v>7</v>
      </c>
      <c r="G109" s="7"/>
      <c r="H109" s="15"/>
      <c r="I109" s="15"/>
      <c r="J109" s="15"/>
      <c r="K109" s="15"/>
      <c r="L109" s="15"/>
    </row>
    <row r="110" spans="1:12" ht="13" x14ac:dyDescent="0.6">
      <c r="A110" s="5">
        <v>109</v>
      </c>
      <c r="B110" s="7" t="s">
        <v>751</v>
      </c>
      <c r="C110" s="5" t="s">
        <v>1206</v>
      </c>
      <c r="D110" s="5">
        <v>4</v>
      </c>
      <c r="E110" s="5">
        <v>110</v>
      </c>
      <c r="F110" s="5">
        <v>96</v>
      </c>
      <c r="G110" s="7">
        <f>$F110/$E110</f>
        <v>0.87272727272727268</v>
      </c>
      <c r="H110" s="7">
        <v>36</v>
      </c>
      <c r="I110" s="7" t="s">
        <v>1074</v>
      </c>
      <c r="J110" s="7">
        <v>103</v>
      </c>
      <c r="K110" s="15">
        <f>$H110/$J110</f>
        <v>0.34951456310679613</v>
      </c>
      <c r="L110" s="15"/>
    </row>
    <row r="111" spans="1:12" ht="13" x14ac:dyDescent="0.6">
      <c r="A111" s="5">
        <v>110</v>
      </c>
      <c r="B111" s="7" t="s">
        <v>735</v>
      </c>
      <c r="C111" s="5" t="s">
        <v>1207</v>
      </c>
      <c r="D111" s="5">
        <v>1</v>
      </c>
      <c r="G111" s="7"/>
      <c r="H111" s="15"/>
      <c r="I111" s="15"/>
      <c r="J111" s="15"/>
      <c r="K111" s="15"/>
      <c r="L111" s="15"/>
    </row>
    <row r="112" spans="1:12" ht="13" x14ac:dyDescent="0.6">
      <c r="A112" s="5">
        <v>111</v>
      </c>
      <c r="B112" s="7" t="s">
        <v>133</v>
      </c>
      <c r="C112" s="5" t="s">
        <v>1207</v>
      </c>
      <c r="D112" s="5">
        <v>1</v>
      </c>
      <c r="G112" s="7"/>
      <c r="H112" s="15"/>
      <c r="I112" s="15"/>
      <c r="J112" s="15"/>
      <c r="K112" s="15"/>
      <c r="L112" s="15"/>
    </row>
    <row r="113" spans="1:12" ht="13" x14ac:dyDescent="0.6">
      <c r="A113" s="5">
        <v>112</v>
      </c>
      <c r="B113" s="7" t="s">
        <v>133</v>
      </c>
      <c r="C113" s="5" t="s">
        <v>1208</v>
      </c>
      <c r="D113" s="5">
        <v>5</v>
      </c>
      <c r="E113" s="5">
        <v>131</v>
      </c>
      <c r="F113" s="5">
        <v>112</v>
      </c>
      <c r="G113" s="7">
        <f t="shared" ref="G113:G136" si="29">$F113/$E113</f>
        <v>0.85496183206106868</v>
      </c>
      <c r="H113" s="7">
        <v>44</v>
      </c>
      <c r="I113" s="7" t="s">
        <v>1074</v>
      </c>
      <c r="J113" s="7">
        <v>116</v>
      </c>
      <c r="K113" s="15">
        <f t="shared" ref="K113:K115" si="30">$H113/$J113</f>
        <v>0.37931034482758619</v>
      </c>
      <c r="L113" s="15"/>
    </row>
    <row r="114" spans="1:12" ht="13" x14ac:dyDescent="0.6">
      <c r="A114" s="5">
        <v>113</v>
      </c>
      <c r="B114" s="7" t="s">
        <v>757</v>
      </c>
      <c r="C114" s="5" t="s">
        <v>1209</v>
      </c>
      <c r="D114" s="5">
        <v>8</v>
      </c>
      <c r="E114" s="5">
        <v>156</v>
      </c>
      <c r="F114" s="5">
        <v>99</v>
      </c>
      <c r="G114" s="7">
        <f t="shared" si="29"/>
        <v>0.63461538461538458</v>
      </c>
      <c r="H114" s="7">
        <v>30</v>
      </c>
      <c r="I114" s="7" t="s">
        <v>1074</v>
      </c>
      <c r="J114" s="7">
        <v>120</v>
      </c>
      <c r="K114" s="15">
        <f t="shared" si="30"/>
        <v>0.25</v>
      </c>
      <c r="L114" s="15"/>
    </row>
    <row r="115" spans="1:12" ht="13" x14ac:dyDescent="0.6">
      <c r="A115" s="5">
        <v>114</v>
      </c>
      <c r="B115" s="59">
        <v>43648</v>
      </c>
      <c r="C115" s="5" t="s">
        <v>1210</v>
      </c>
      <c r="D115" s="5">
        <v>8</v>
      </c>
      <c r="E115" s="5">
        <v>164</v>
      </c>
      <c r="F115" s="5">
        <v>120</v>
      </c>
      <c r="G115" s="7">
        <f t="shared" si="29"/>
        <v>0.73170731707317072</v>
      </c>
      <c r="H115" s="7">
        <v>70</v>
      </c>
      <c r="I115" s="7" t="s">
        <v>1074</v>
      </c>
      <c r="J115" s="7">
        <v>144</v>
      </c>
      <c r="K115" s="15">
        <f t="shared" si="30"/>
        <v>0.4861111111111111</v>
      </c>
      <c r="L115" s="15"/>
    </row>
    <row r="116" spans="1:12" ht="13" x14ac:dyDescent="0.6">
      <c r="A116" s="5">
        <v>115</v>
      </c>
      <c r="B116" s="59">
        <v>43679</v>
      </c>
      <c r="C116" s="5" t="s">
        <v>1147</v>
      </c>
      <c r="D116" s="5">
        <v>7</v>
      </c>
      <c r="E116" s="5">
        <v>124</v>
      </c>
      <c r="F116" s="5">
        <v>87</v>
      </c>
      <c r="G116" s="7">
        <f t="shared" si="29"/>
        <v>0.70161290322580649</v>
      </c>
      <c r="H116" s="15"/>
      <c r="I116" s="15"/>
      <c r="J116" s="15"/>
      <c r="K116" s="15"/>
      <c r="L116" s="15"/>
    </row>
    <row r="117" spans="1:12" ht="13" x14ac:dyDescent="0.6">
      <c r="A117" s="5">
        <v>116</v>
      </c>
      <c r="B117" s="59">
        <v>43771</v>
      </c>
      <c r="C117" s="5" t="s">
        <v>1211</v>
      </c>
      <c r="D117" s="5">
        <v>2</v>
      </c>
      <c r="E117" s="5">
        <v>97</v>
      </c>
      <c r="F117" s="5">
        <v>84</v>
      </c>
      <c r="G117" s="7">
        <f t="shared" si="29"/>
        <v>0.865979381443299</v>
      </c>
      <c r="H117" s="15"/>
      <c r="I117" s="15"/>
      <c r="J117" s="15"/>
      <c r="K117" s="15"/>
      <c r="L117" s="15"/>
    </row>
    <row r="118" spans="1:12" ht="13" x14ac:dyDescent="0.6">
      <c r="A118" s="5">
        <v>117</v>
      </c>
      <c r="B118" s="59">
        <v>43801</v>
      </c>
      <c r="C118" s="5" t="s">
        <v>1212</v>
      </c>
      <c r="D118" s="5">
        <v>7</v>
      </c>
      <c r="E118" s="5">
        <v>545</v>
      </c>
      <c r="F118" s="5">
        <v>105</v>
      </c>
      <c r="G118" s="7">
        <f t="shared" si="29"/>
        <v>0.19266055045871561</v>
      </c>
      <c r="H118" s="7">
        <v>35</v>
      </c>
      <c r="I118" s="7" t="s">
        <v>1074</v>
      </c>
      <c r="J118" s="7">
        <v>545</v>
      </c>
      <c r="K118" s="15">
        <f>$H118/$J118</f>
        <v>6.4220183486238536E-2</v>
      </c>
      <c r="L118" s="15"/>
    </row>
    <row r="119" spans="1:12" ht="13" x14ac:dyDescent="0.6">
      <c r="A119" s="5">
        <v>118</v>
      </c>
      <c r="B119" s="7" t="s">
        <v>766</v>
      </c>
      <c r="C119" s="5" t="s">
        <v>1213</v>
      </c>
      <c r="D119" s="5">
        <v>5</v>
      </c>
      <c r="E119" s="5">
        <v>111</v>
      </c>
      <c r="F119" s="5">
        <v>88</v>
      </c>
      <c r="G119" s="7">
        <f t="shared" si="29"/>
        <v>0.7927927927927928</v>
      </c>
      <c r="H119" s="15"/>
      <c r="I119" s="15"/>
      <c r="J119" s="15"/>
      <c r="K119" s="15"/>
      <c r="L119" s="15"/>
    </row>
    <row r="120" spans="1:12" ht="13" x14ac:dyDescent="0.6">
      <c r="A120" s="5">
        <v>119</v>
      </c>
      <c r="B120" s="7" t="s">
        <v>141</v>
      </c>
      <c r="C120" s="5" t="s">
        <v>1214</v>
      </c>
      <c r="D120" s="5">
        <v>5</v>
      </c>
      <c r="E120" s="5">
        <v>127</v>
      </c>
      <c r="F120" s="5">
        <v>99</v>
      </c>
      <c r="G120" s="7">
        <f t="shared" si="29"/>
        <v>0.77952755905511806</v>
      </c>
      <c r="H120" s="7">
        <v>35</v>
      </c>
      <c r="I120" s="7" t="s">
        <v>1074</v>
      </c>
      <c r="J120" s="7">
        <v>106</v>
      </c>
      <c r="K120" s="15">
        <f t="shared" ref="K120:K121" si="31">$H120/$J120</f>
        <v>0.330188679245283</v>
      </c>
      <c r="L120" s="15"/>
    </row>
    <row r="121" spans="1:12" ht="13" x14ac:dyDescent="0.6">
      <c r="A121" s="5">
        <v>120</v>
      </c>
      <c r="B121" s="7" t="s">
        <v>780</v>
      </c>
      <c r="C121" s="5" t="s">
        <v>1215</v>
      </c>
      <c r="D121" s="5">
        <v>5</v>
      </c>
      <c r="E121" s="5">
        <v>112</v>
      </c>
      <c r="F121" s="5">
        <v>92</v>
      </c>
      <c r="G121" s="7">
        <f t="shared" si="29"/>
        <v>0.8214285714285714</v>
      </c>
      <c r="H121" s="7">
        <v>8</v>
      </c>
      <c r="I121" s="7" t="s">
        <v>1138</v>
      </c>
      <c r="J121" s="7">
        <v>97</v>
      </c>
      <c r="K121" s="15">
        <f t="shared" si="31"/>
        <v>8.247422680412371E-2</v>
      </c>
      <c r="L121" s="15"/>
    </row>
    <row r="122" spans="1:12" ht="13" x14ac:dyDescent="0.6">
      <c r="A122" s="5">
        <v>121</v>
      </c>
      <c r="B122" s="7" t="s">
        <v>792</v>
      </c>
      <c r="C122" s="5" t="s">
        <v>1147</v>
      </c>
      <c r="D122" s="5">
        <v>7</v>
      </c>
      <c r="E122" s="5">
        <v>135</v>
      </c>
      <c r="F122" s="5">
        <v>101</v>
      </c>
      <c r="G122" s="7">
        <f t="shared" si="29"/>
        <v>0.74814814814814812</v>
      </c>
      <c r="H122" s="15"/>
      <c r="I122" s="15"/>
      <c r="J122" s="15"/>
      <c r="K122" s="15"/>
      <c r="L122" s="15"/>
    </row>
    <row r="123" spans="1:12" ht="13" x14ac:dyDescent="0.6">
      <c r="A123" s="5">
        <v>122</v>
      </c>
      <c r="B123" s="7" t="s">
        <v>796</v>
      </c>
      <c r="C123" s="5" t="s">
        <v>1216</v>
      </c>
      <c r="D123" s="5">
        <v>9</v>
      </c>
      <c r="E123" s="5">
        <v>131</v>
      </c>
      <c r="F123" s="5">
        <v>98</v>
      </c>
      <c r="G123" s="7">
        <f t="shared" si="29"/>
        <v>0.74809160305343514</v>
      </c>
      <c r="H123" s="7">
        <v>30</v>
      </c>
      <c r="I123" s="7" t="s">
        <v>1074</v>
      </c>
      <c r="J123" s="7">
        <v>102</v>
      </c>
      <c r="K123" s="15">
        <f>$H123/$J123</f>
        <v>0.29411764705882354</v>
      </c>
      <c r="L123" s="15"/>
    </row>
    <row r="124" spans="1:12" ht="13" x14ac:dyDescent="0.6">
      <c r="A124" s="5">
        <v>123</v>
      </c>
      <c r="B124" s="7" t="s">
        <v>799</v>
      </c>
      <c r="C124" s="5" t="s">
        <v>1217</v>
      </c>
      <c r="D124" s="5">
        <v>1</v>
      </c>
      <c r="E124" s="5">
        <v>77</v>
      </c>
      <c r="G124" s="7">
        <f t="shared" si="29"/>
        <v>0</v>
      </c>
      <c r="H124" s="15"/>
      <c r="I124" s="15"/>
      <c r="J124" s="15"/>
      <c r="K124" s="15"/>
      <c r="L124" s="15"/>
    </row>
    <row r="125" spans="1:12" ht="13" x14ac:dyDescent="0.6">
      <c r="A125" s="5">
        <v>124</v>
      </c>
      <c r="B125" s="7" t="s">
        <v>143</v>
      </c>
      <c r="C125" s="5" t="s">
        <v>1218</v>
      </c>
      <c r="D125" s="5">
        <v>5</v>
      </c>
      <c r="E125" s="5">
        <v>126</v>
      </c>
      <c r="F125" s="5">
        <v>101</v>
      </c>
      <c r="G125" s="7">
        <f t="shared" si="29"/>
        <v>0.80158730158730163</v>
      </c>
      <c r="H125" s="7">
        <v>26</v>
      </c>
      <c r="I125" s="7" t="s">
        <v>1074</v>
      </c>
      <c r="J125" s="7">
        <v>104</v>
      </c>
      <c r="K125" s="15">
        <f t="shared" ref="K125:K126" si="32">$H125/$J125</f>
        <v>0.25</v>
      </c>
      <c r="L125" s="15"/>
    </row>
    <row r="126" spans="1:12" ht="13" x14ac:dyDescent="0.6">
      <c r="A126" s="5">
        <v>125</v>
      </c>
      <c r="B126" s="7" t="s">
        <v>791</v>
      </c>
      <c r="C126" s="5" t="s">
        <v>1219</v>
      </c>
      <c r="D126" s="5">
        <v>2</v>
      </c>
      <c r="E126" s="5">
        <v>113</v>
      </c>
      <c r="F126" s="5">
        <v>102</v>
      </c>
      <c r="G126" s="7">
        <f t="shared" si="29"/>
        <v>0.90265486725663713</v>
      </c>
      <c r="H126" s="7">
        <v>8</v>
      </c>
      <c r="I126" s="7" t="s">
        <v>1138</v>
      </c>
      <c r="J126" s="7">
        <v>102</v>
      </c>
      <c r="K126" s="15">
        <f t="shared" si="32"/>
        <v>7.8431372549019607E-2</v>
      </c>
      <c r="L126" s="15"/>
    </row>
    <row r="127" spans="1:12" ht="13" x14ac:dyDescent="0.6">
      <c r="A127" s="5">
        <v>126</v>
      </c>
      <c r="B127" s="59">
        <v>43468</v>
      </c>
      <c r="C127" s="5" t="s">
        <v>1147</v>
      </c>
      <c r="D127" s="5">
        <v>7</v>
      </c>
      <c r="E127" s="5">
        <v>114</v>
      </c>
      <c r="F127" s="5">
        <v>94</v>
      </c>
      <c r="G127" s="7">
        <f t="shared" si="29"/>
        <v>0.82456140350877194</v>
      </c>
      <c r="H127" s="15"/>
      <c r="I127" s="15"/>
      <c r="J127" s="15"/>
      <c r="K127" s="15"/>
      <c r="L127" s="15"/>
    </row>
    <row r="128" spans="1:12" ht="13" x14ac:dyDescent="0.6">
      <c r="A128" s="5">
        <v>127</v>
      </c>
      <c r="B128" s="59">
        <v>43527</v>
      </c>
      <c r="C128" s="5" t="s">
        <v>1220</v>
      </c>
      <c r="D128" s="5">
        <v>6</v>
      </c>
      <c r="E128" s="5">
        <v>135</v>
      </c>
      <c r="F128" s="5">
        <v>102</v>
      </c>
      <c r="G128" s="7">
        <f t="shared" si="29"/>
        <v>0.75555555555555554</v>
      </c>
      <c r="H128" s="7">
        <v>46</v>
      </c>
      <c r="I128" s="7" t="s">
        <v>1074</v>
      </c>
      <c r="J128" s="7">
        <v>119</v>
      </c>
      <c r="K128" s="15">
        <f>$H128/$J128</f>
        <v>0.38655462184873951</v>
      </c>
      <c r="L128" s="15"/>
    </row>
    <row r="129" spans="1:12" ht="13" x14ac:dyDescent="0.6">
      <c r="A129" s="5">
        <v>128</v>
      </c>
      <c r="B129" s="7" t="s">
        <v>822</v>
      </c>
      <c r="C129" s="5" t="s">
        <v>1147</v>
      </c>
      <c r="D129" s="5">
        <v>7</v>
      </c>
      <c r="E129" s="5">
        <v>183</v>
      </c>
      <c r="F129" s="5">
        <v>125</v>
      </c>
      <c r="G129" s="7">
        <f t="shared" si="29"/>
        <v>0.68306010928961747</v>
      </c>
      <c r="H129" s="15"/>
      <c r="I129" s="15"/>
      <c r="J129" s="15"/>
      <c r="K129" s="15"/>
      <c r="L129" s="15"/>
    </row>
    <row r="130" spans="1:12" ht="13" x14ac:dyDescent="0.6">
      <c r="A130" s="5">
        <v>129</v>
      </c>
      <c r="B130" s="7" t="s">
        <v>816</v>
      </c>
      <c r="C130" s="5" t="s">
        <v>1221</v>
      </c>
      <c r="D130" s="5">
        <v>2</v>
      </c>
      <c r="E130" s="5">
        <v>170</v>
      </c>
      <c r="F130" s="5">
        <v>171</v>
      </c>
      <c r="G130" s="7">
        <f t="shared" si="29"/>
        <v>1.0058823529411764</v>
      </c>
      <c r="H130" s="15"/>
      <c r="I130" s="15"/>
      <c r="J130" s="15"/>
      <c r="K130" s="15"/>
      <c r="L130" s="15"/>
    </row>
    <row r="131" spans="1:12" ht="13" x14ac:dyDescent="0.6">
      <c r="A131" s="5">
        <v>130</v>
      </c>
      <c r="B131" s="7" t="s">
        <v>818</v>
      </c>
      <c r="C131" s="5" t="s">
        <v>1222</v>
      </c>
      <c r="D131" s="5">
        <v>2</v>
      </c>
      <c r="E131" s="5">
        <v>186</v>
      </c>
      <c r="F131" s="5">
        <v>167</v>
      </c>
      <c r="G131" s="7">
        <f t="shared" si="29"/>
        <v>0.89784946236559138</v>
      </c>
      <c r="H131" s="7">
        <v>13</v>
      </c>
      <c r="I131" s="7" t="s">
        <v>1138</v>
      </c>
      <c r="J131" s="7">
        <v>167</v>
      </c>
      <c r="K131" s="15">
        <f t="shared" ref="K131:K132" si="33">$H131/$J131</f>
        <v>7.7844311377245512E-2</v>
      </c>
      <c r="L131" s="15"/>
    </row>
    <row r="132" spans="1:12" ht="13" x14ac:dyDescent="0.6">
      <c r="A132" s="5">
        <v>131</v>
      </c>
      <c r="B132" s="7" t="s">
        <v>148</v>
      </c>
      <c r="C132" s="5" t="s">
        <v>1223</v>
      </c>
      <c r="D132" s="5">
        <v>4</v>
      </c>
      <c r="E132" s="5">
        <v>175</v>
      </c>
      <c r="F132" s="5">
        <v>137</v>
      </c>
      <c r="G132" s="7">
        <f t="shared" si="29"/>
        <v>0.78285714285714281</v>
      </c>
      <c r="H132" s="7">
        <v>27</v>
      </c>
      <c r="I132" s="7" t="s">
        <v>1051</v>
      </c>
      <c r="J132" s="7">
        <v>145</v>
      </c>
      <c r="K132" s="15">
        <f t="shared" si="33"/>
        <v>0.18620689655172415</v>
      </c>
      <c r="L132" s="15"/>
    </row>
    <row r="133" spans="1:12" ht="13" x14ac:dyDescent="0.6">
      <c r="A133" s="5">
        <v>132</v>
      </c>
      <c r="B133" s="7" t="s">
        <v>831</v>
      </c>
      <c r="C133" s="5" t="s">
        <v>1147</v>
      </c>
      <c r="D133" s="5">
        <v>7</v>
      </c>
      <c r="E133" s="5">
        <v>174</v>
      </c>
      <c r="F133" s="5">
        <v>130</v>
      </c>
      <c r="G133" s="7">
        <f t="shared" si="29"/>
        <v>0.74712643678160917</v>
      </c>
      <c r="H133" s="15"/>
      <c r="I133" s="15"/>
      <c r="J133" s="15"/>
      <c r="K133" s="15"/>
      <c r="L133" s="15"/>
    </row>
    <row r="134" spans="1:12" ht="13" x14ac:dyDescent="0.6">
      <c r="A134" s="5">
        <v>133</v>
      </c>
      <c r="B134" s="7" t="s">
        <v>835</v>
      </c>
      <c r="C134" s="5" t="s">
        <v>1224</v>
      </c>
      <c r="D134" s="5">
        <v>5</v>
      </c>
      <c r="E134" s="5">
        <v>152</v>
      </c>
      <c r="F134" s="5">
        <v>121</v>
      </c>
      <c r="G134" s="7">
        <f t="shared" si="29"/>
        <v>0.79605263157894735</v>
      </c>
      <c r="H134" s="7">
        <v>1</v>
      </c>
      <c r="I134" s="7" t="s">
        <v>1138</v>
      </c>
      <c r="J134" s="7">
        <v>121</v>
      </c>
      <c r="K134" s="15">
        <f>$H134/$J134</f>
        <v>8.2644628099173556E-3</v>
      </c>
      <c r="L134" s="15"/>
    </row>
    <row r="135" spans="1:12" ht="13" x14ac:dyDescent="0.6">
      <c r="A135" s="5">
        <v>134</v>
      </c>
      <c r="B135" s="7" t="s">
        <v>843</v>
      </c>
      <c r="C135" s="5" t="s">
        <v>1225</v>
      </c>
      <c r="D135" s="5">
        <v>5</v>
      </c>
      <c r="E135" s="5">
        <v>170</v>
      </c>
      <c r="F135" s="5">
        <v>138</v>
      </c>
      <c r="G135" s="7">
        <f t="shared" si="29"/>
        <v>0.81176470588235294</v>
      </c>
      <c r="H135" s="15"/>
      <c r="I135" s="15"/>
      <c r="J135" s="15"/>
      <c r="K135" s="15"/>
      <c r="L135" s="15"/>
    </row>
    <row r="136" spans="1:12" ht="13" x14ac:dyDescent="0.6">
      <c r="A136" s="5">
        <v>135</v>
      </c>
      <c r="B136" s="7" t="s">
        <v>845</v>
      </c>
      <c r="C136" s="5" t="s">
        <v>1226</v>
      </c>
      <c r="D136" s="5">
        <v>24</v>
      </c>
      <c r="E136" s="5">
        <v>196</v>
      </c>
      <c r="F136" s="5">
        <v>130</v>
      </c>
      <c r="G136" s="7">
        <f t="shared" si="29"/>
        <v>0.66326530612244894</v>
      </c>
      <c r="H136" s="7">
        <v>16</v>
      </c>
      <c r="I136" s="7" t="s">
        <v>1051</v>
      </c>
      <c r="J136" s="7">
        <v>179</v>
      </c>
      <c r="K136" s="15">
        <f>$H136/$J136</f>
        <v>8.9385474860335198E-2</v>
      </c>
      <c r="L136" s="15"/>
    </row>
    <row r="137" spans="1:12" ht="13" x14ac:dyDescent="0.6">
      <c r="A137" s="5">
        <v>136</v>
      </c>
      <c r="B137" s="59">
        <v>43559</v>
      </c>
      <c r="C137" s="5" t="s">
        <v>1227</v>
      </c>
      <c r="D137" s="5">
        <v>1</v>
      </c>
      <c r="E137" s="5">
        <v>133</v>
      </c>
      <c r="G137" s="7"/>
      <c r="H137" s="15"/>
      <c r="I137" s="15"/>
      <c r="J137" s="15"/>
      <c r="K137" s="15"/>
      <c r="L137" s="15"/>
    </row>
    <row r="138" spans="1:12" ht="13" x14ac:dyDescent="0.6">
      <c r="A138" s="5">
        <v>137</v>
      </c>
      <c r="B138" s="7" t="s">
        <v>855</v>
      </c>
      <c r="C138" s="5" t="s">
        <v>1228</v>
      </c>
      <c r="D138" s="5">
        <v>5</v>
      </c>
      <c r="E138" s="5">
        <v>181</v>
      </c>
      <c r="F138" s="5">
        <v>133</v>
      </c>
      <c r="G138" s="7">
        <f t="shared" ref="G138:G143" si="34">$F138/$E138</f>
        <v>0.73480662983425415</v>
      </c>
      <c r="H138" s="7">
        <v>16</v>
      </c>
      <c r="I138" s="7" t="s">
        <v>1051</v>
      </c>
      <c r="J138" s="7">
        <v>141</v>
      </c>
      <c r="K138" s="15">
        <f t="shared" ref="K138:K139" si="35">$H138/$J138</f>
        <v>0.11347517730496454</v>
      </c>
      <c r="L138" s="15"/>
    </row>
    <row r="139" spans="1:12" ht="13" x14ac:dyDescent="0.6">
      <c r="A139" s="5">
        <v>138</v>
      </c>
      <c r="B139" s="7" t="s">
        <v>154</v>
      </c>
      <c r="C139" s="5" t="s">
        <v>1229</v>
      </c>
      <c r="D139" s="5">
        <v>5</v>
      </c>
      <c r="E139" s="5">
        <v>159</v>
      </c>
      <c r="F139" s="5">
        <v>129</v>
      </c>
      <c r="G139" s="7">
        <f t="shared" si="34"/>
        <v>0.81132075471698117</v>
      </c>
      <c r="H139" s="7">
        <v>20</v>
      </c>
      <c r="I139" s="7" t="s">
        <v>1051</v>
      </c>
      <c r="J139" s="7">
        <v>129</v>
      </c>
      <c r="K139" s="15">
        <f t="shared" si="35"/>
        <v>0.15503875968992248</v>
      </c>
      <c r="L139" s="15"/>
    </row>
    <row r="140" spans="1:12" ht="13" x14ac:dyDescent="0.6">
      <c r="A140" s="5">
        <v>139</v>
      </c>
      <c r="B140" s="7" t="s">
        <v>879</v>
      </c>
      <c r="C140" s="5" t="s">
        <v>1230</v>
      </c>
      <c r="D140" s="5">
        <v>7</v>
      </c>
      <c r="E140" s="5">
        <v>210</v>
      </c>
      <c r="F140" s="5">
        <v>165</v>
      </c>
      <c r="G140" s="7">
        <f t="shared" si="34"/>
        <v>0.7857142857142857</v>
      </c>
      <c r="H140" s="15"/>
      <c r="I140" s="15"/>
      <c r="J140" s="15"/>
      <c r="K140" s="15"/>
      <c r="L140" s="15"/>
    </row>
    <row r="141" spans="1:12" ht="13" x14ac:dyDescent="0.6">
      <c r="A141" s="5">
        <v>140</v>
      </c>
      <c r="B141" s="7" t="s">
        <v>884</v>
      </c>
      <c r="C141" s="5" t="s">
        <v>1231</v>
      </c>
      <c r="D141" s="5">
        <v>3</v>
      </c>
      <c r="E141" s="5">
        <v>175</v>
      </c>
      <c r="F141" s="5">
        <v>149</v>
      </c>
      <c r="G141" s="7">
        <f t="shared" si="34"/>
        <v>0.85142857142857142</v>
      </c>
      <c r="H141" s="7">
        <v>3</v>
      </c>
      <c r="I141" s="7" t="s">
        <v>1138</v>
      </c>
      <c r="J141" s="7">
        <v>149</v>
      </c>
      <c r="K141" s="15">
        <f>$H141/$J141</f>
        <v>2.0134228187919462E-2</v>
      </c>
      <c r="L141" s="15"/>
    </row>
    <row r="142" spans="1:12" ht="13" x14ac:dyDescent="0.6">
      <c r="A142" s="5">
        <v>141</v>
      </c>
      <c r="B142" s="7" t="s">
        <v>871</v>
      </c>
      <c r="C142" s="5" t="s">
        <v>1147</v>
      </c>
      <c r="D142" s="5">
        <v>7</v>
      </c>
      <c r="E142" s="5">
        <v>206</v>
      </c>
      <c r="F142" s="5">
        <v>150</v>
      </c>
      <c r="G142" s="7">
        <f t="shared" si="34"/>
        <v>0.72815533980582525</v>
      </c>
      <c r="H142" s="15"/>
      <c r="I142" s="15"/>
      <c r="J142" s="15"/>
      <c r="K142" s="15"/>
      <c r="L142" s="15"/>
    </row>
    <row r="143" spans="1:12" ht="13" x14ac:dyDescent="0.6">
      <c r="A143" s="5">
        <v>142</v>
      </c>
      <c r="B143" s="7" t="s">
        <v>883</v>
      </c>
      <c r="C143" s="5" t="s">
        <v>1147</v>
      </c>
      <c r="D143" s="5">
        <v>7</v>
      </c>
      <c r="E143" s="5">
        <v>167</v>
      </c>
      <c r="F143" s="5">
        <v>125</v>
      </c>
      <c r="G143" s="7">
        <f t="shared" si="34"/>
        <v>0.74850299401197606</v>
      </c>
      <c r="H143" s="15"/>
      <c r="I143" s="15"/>
      <c r="J143" s="15"/>
      <c r="K143" s="15"/>
      <c r="L143" s="15"/>
    </row>
    <row r="144" spans="1:12" ht="13" x14ac:dyDescent="0.6">
      <c r="A144" s="5">
        <v>143</v>
      </c>
      <c r="B144" s="15"/>
      <c r="G144" s="7"/>
      <c r="H144" s="15"/>
      <c r="I144" s="15"/>
      <c r="J144" s="15"/>
      <c r="K144" s="15"/>
      <c r="L144" s="15"/>
    </row>
    <row r="145" spans="1:12" ht="13" x14ac:dyDescent="0.6">
      <c r="A145" s="5">
        <v>144</v>
      </c>
      <c r="B145" s="59">
        <v>43531</v>
      </c>
      <c r="C145" s="5" t="s">
        <v>1232</v>
      </c>
      <c r="D145" s="5">
        <v>6</v>
      </c>
      <c r="E145" s="5">
        <v>221</v>
      </c>
      <c r="F145" s="5">
        <v>137</v>
      </c>
      <c r="G145" s="7">
        <f>$F145/$E145</f>
        <v>0.61990950226244346</v>
      </c>
      <c r="H145" s="7">
        <v>1</v>
      </c>
      <c r="I145" s="7" t="s">
        <v>1138</v>
      </c>
      <c r="J145" s="7">
        <v>163</v>
      </c>
      <c r="K145" s="15">
        <f>$H145/$J145</f>
        <v>6.1349693251533744E-3</v>
      </c>
      <c r="L145" s="15"/>
    </row>
    <row r="146" spans="1:12" ht="13" x14ac:dyDescent="0.6">
      <c r="A146" s="5">
        <v>145</v>
      </c>
      <c r="B146" s="59">
        <v>43653</v>
      </c>
      <c r="C146" s="5" t="s">
        <v>1233</v>
      </c>
      <c r="D146" s="5">
        <v>1</v>
      </c>
      <c r="E146" s="5">
        <v>197</v>
      </c>
      <c r="G146" s="7"/>
      <c r="H146" s="15"/>
      <c r="I146" s="15"/>
      <c r="J146" s="15"/>
      <c r="K146" s="15"/>
      <c r="L146" s="15"/>
    </row>
    <row r="147" spans="1:12" ht="13" x14ac:dyDescent="0.6">
      <c r="A147" s="5">
        <v>146</v>
      </c>
      <c r="B147" s="59">
        <v>43715</v>
      </c>
      <c r="C147" s="5" t="s">
        <v>1234</v>
      </c>
      <c r="D147" s="5">
        <v>6</v>
      </c>
      <c r="E147" s="5">
        <v>223</v>
      </c>
      <c r="F147" s="5">
        <v>167</v>
      </c>
      <c r="G147" s="7">
        <f t="shared" ref="G147:G150" si="36">$F147/$E147</f>
        <v>0.7488789237668162</v>
      </c>
      <c r="H147" s="7">
        <v>12</v>
      </c>
      <c r="I147" s="7" t="s">
        <v>1138</v>
      </c>
      <c r="J147" s="7">
        <v>167</v>
      </c>
      <c r="K147" s="15">
        <f t="shared" ref="K147:K148" si="37">$H147/$J147</f>
        <v>7.1856287425149698E-2</v>
      </c>
      <c r="L147" s="15"/>
    </row>
    <row r="148" spans="1:12" ht="13" x14ac:dyDescent="0.6">
      <c r="A148" s="5">
        <v>147</v>
      </c>
      <c r="B148" s="59">
        <v>43776</v>
      </c>
      <c r="C148" s="5" t="s">
        <v>1194</v>
      </c>
      <c r="D148" s="5">
        <v>5</v>
      </c>
      <c r="E148" s="5">
        <v>180</v>
      </c>
      <c r="F148" s="5">
        <v>142</v>
      </c>
      <c r="G148" s="7">
        <f t="shared" si="36"/>
        <v>0.78888888888888886</v>
      </c>
      <c r="H148" s="7">
        <v>17</v>
      </c>
      <c r="I148" s="7" t="s">
        <v>1051</v>
      </c>
      <c r="J148" s="7">
        <v>157</v>
      </c>
      <c r="K148" s="15">
        <f t="shared" si="37"/>
        <v>0.10828025477707007</v>
      </c>
      <c r="L148" s="15"/>
    </row>
    <row r="149" spans="1:12" ht="13" x14ac:dyDescent="0.6">
      <c r="A149" s="5">
        <v>148</v>
      </c>
      <c r="B149" s="59">
        <v>43806</v>
      </c>
      <c r="C149" s="5" t="s">
        <v>1147</v>
      </c>
      <c r="D149" s="5">
        <v>7</v>
      </c>
      <c r="E149" s="5">
        <v>186</v>
      </c>
      <c r="F149" s="5">
        <v>127</v>
      </c>
      <c r="G149" s="7">
        <f t="shared" si="36"/>
        <v>0.68279569892473113</v>
      </c>
      <c r="H149" s="15"/>
      <c r="I149" s="15"/>
      <c r="J149" s="15"/>
      <c r="K149" s="15"/>
      <c r="L149" s="15"/>
    </row>
    <row r="150" spans="1:12" ht="13" x14ac:dyDescent="0.6">
      <c r="A150" s="5">
        <v>149</v>
      </c>
      <c r="B150" s="7" t="s">
        <v>1004</v>
      </c>
      <c r="C150" s="5" t="s">
        <v>1235</v>
      </c>
      <c r="D150" s="5">
        <v>7</v>
      </c>
      <c r="E150" s="5">
        <v>182</v>
      </c>
      <c r="F150" s="5">
        <v>145</v>
      </c>
      <c r="G150" s="7">
        <f t="shared" si="36"/>
        <v>0.79670329670329665</v>
      </c>
      <c r="H150" s="7">
        <v>23</v>
      </c>
      <c r="I150" s="7" t="s">
        <v>1051</v>
      </c>
      <c r="J150" s="7">
        <v>182</v>
      </c>
      <c r="K150" s="15">
        <f>$H150/$J150</f>
        <v>0.12637362637362637</v>
      </c>
      <c r="L150" s="15"/>
    </row>
    <row r="151" spans="1:12" ht="13" x14ac:dyDescent="0.6">
      <c r="A151" s="5">
        <v>150</v>
      </c>
      <c r="B151" s="7" t="s">
        <v>1008</v>
      </c>
      <c r="C151" s="5" t="s">
        <v>1236</v>
      </c>
      <c r="D151" s="5">
        <v>1</v>
      </c>
      <c r="E151" s="5">
        <v>191</v>
      </c>
      <c r="G151" s="7"/>
      <c r="H151" s="15"/>
      <c r="I151" s="15"/>
      <c r="J151" s="15"/>
      <c r="K151" s="15"/>
      <c r="L151" s="15"/>
    </row>
    <row r="152" spans="1:12" ht="13" x14ac:dyDescent="0.6">
      <c r="A152" s="5">
        <v>151</v>
      </c>
      <c r="B152" s="7" t="s">
        <v>176</v>
      </c>
      <c r="C152" s="5" t="s">
        <v>1237</v>
      </c>
      <c r="D152" s="5">
        <v>2</v>
      </c>
      <c r="E152" s="5">
        <v>142</v>
      </c>
      <c r="F152" s="5">
        <v>123</v>
      </c>
      <c r="G152" s="7">
        <f t="shared" ref="G152:G174" si="38">$F152/$E152</f>
        <v>0.86619718309859151</v>
      </c>
      <c r="H152" s="7">
        <v>8</v>
      </c>
      <c r="I152" s="7" t="s">
        <v>1051</v>
      </c>
      <c r="J152" s="7">
        <v>142</v>
      </c>
      <c r="K152" s="15">
        <f>$H152/$J152</f>
        <v>5.6338028169014086E-2</v>
      </c>
      <c r="L152" s="15"/>
    </row>
    <row r="153" spans="1:12" ht="13" x14ac:dyDescent="0.6">
      <c r="A153" s="5">
        <v>152</v>
      </c>
      <c r="B153" s="7" t="s">
        <v>1014</v>
      </c>
      <c r="C153" s="5" t="s">
        <v>1238</v>
      </c>
      <c r="D153" s="5">
        <v>7</v>
      </c>
      <c r="E153" s="5">
        <v>153</v>
      </c>
      <c r="F153" s="5">
        <v>116</v>
      </c>
      <c r="G153" s="7">
        <f t="shared" si="38"/>
        <v>0.75816993464052285</v>
      </c>
      <c r="H153" s="15"/>
      <c r="I153" s="15"/>
      <c r="J153" s="15"/>
      <c r="K153" s="15"/>
      <c r="L153" s="15"/>
    </row>
    <row r="154" spans="1:12" ht="13" x14ac:dyDescent="0.6">
      <c r="A154" s="5">
        <v>153</v>
      </c>
      <c r="B154" s="7" t="s">
        <v>1018</v>
      </c>
      <c r="C154" s="5" t="s">
        <v>1239</v>
      </c>
      <c r="D154" s="5">
        <v>4</v>
      </c>
      <c r="E154" s="5">
        <v>182</v>
      </c>
      <c r="F154" s="5">
        <v>145</v>
      </c>
      <c r="G154" s="7">
        <f t="shared" si="38"/>
        <v>0.79670329670329665</v>
      </c>
      <c r="H154" s="7">
        <v>20</v>
      </c>
      <c r="I154" s="7" t="s">
        <v>1051</v>
      </c>
      <c r="J154" s="7">
        <v>161</v>
      </c>
      <c r="K154" s="15">
        <f>$H154/$J154</f>
        <v>0.12422360248447205</v>
      </c>
      <c r="L154" s="15"/>
    </row>
    <row r="155" spans="1:12" ht="13" x14ac:dyDescent="0.6">
      <c r="A155" s="5">
        <v>154</v>
      </c>
      <c r="B155" s="7" t="s">
        <v>1022</v>
      </c>
      <c r="C155" s="5" t="s">
        <v>1240</v>
      </c>
      <c r="D155" s="5">
        <v>3</v>
      </c>
      <c r="E155" s="5">
        <v>173</v>
      </c>
      <c r="F155" s="5">
        <v>147</v>
      </c>
      <c r="G155" s="7">
        <f t="shared" si="38"/>
        <v>0.8497109826589595</v>
      </c>
      <c r="H155" s="15"/>
      <c r="I155" s="15"/>
      <c r="J155" s="15"/>
      <c r="K155" s="15"/>
      <c r="L155" s="15"/>
    </row>
    <row r="156" spans="1:12" ht="13" x14ac:dyDescent="0.6">
      <c r="A156" s="5">
        <v>155</v>
      </c>
      <c r="B156" s="7" t="s">
        <v>1025</v>
      </c>
      <c r="C156" s="5" t="s">
        <v>1241</v>
      </c>
      <c r="D156" s="5">
        <v>5</v>
      </c>
      <c r="E156" s="5">
        <v>183</v>
      </c>
      <c r="F156" s="5">
        <v>139</v>
      </c>
      <c r="G156" s="7">
        <f t="shared" si="38"/>
        <v>0.7595628415300546</v>
      </c>
      <c r="H156" s="7">
        <v>21</v>
      </c>
      <c r="I156" s="7" t="s">
        <v>1051</v>
      </c>
      <c r="J156" s="7">
        <v>164</v>
      </c>
      <c r="K156" s="15">
        <f t="shared" ref="K156:K158" si="39">$H156/$J156</f>
        <v>0.12804878048780488</v>
      </c>
      <c r="L156" s="15"/>
    </row>
    <row r="157" spans="1:12" ht="13" x14ac:dyDescent="0.6">
      <c r="A157" s="5">
        <v>156</v>
      </c>
      <c r="B157" s="7" t="s">
        <v>1026</v>
      </c>
      <c r="C157" s="5" t="s">
        <v>1147</v>
      </c>
      <c r="D157" s="5">
        <v>7</v>
      </c>
      <c r="E157" s="5">
        <v>197</v>
      </c>
      <c r="F157" s="5">
        <v>144</v>
      </c>
      <c r="G157" s="7">
        <f t="shared" si="38"/>
        <v>0.73096446700507611</v>
      </c>
      <c r="H157" s="7">
        <v>8</v>
      </c>
      <c r="I157" s="7" t="s">
        <v>1051</v>
      </c>
      <c r="J157" s="7">
        <v>197</v>
      </c>
      <c r="K157" s="15">
        <f t="shared" si="39"/>
        <v>4.060913705583756E-2</v>
      </c>
      <c r="L157" s="15"/>
    </row>
    <row r="158" spans="1:12" ht="13" x14ac:dyDescent="0.6">
      <c r="A158" s="5">
        <v>157</v>
      </c>
      <c r="B158" s="7" t="s">
        <v>1027</v>
      </c>
      <c r="C158" s="5" t="s">
        <v>1242</v>
      </c>
      <c r="D158" s="5">
        <v>5</v>
      </c>
      <c r="E158" s="5">
        <v>211</v>
      </c>
      <c r="F158" s="5">
        <v>167</v>
      </c>
      <c r="G158" s="7">
        <f t="shared" si="38"/>
        <v>0.79146919431279616</v>
      </c>
      <c r="H158" s="7">
        <v>30</v>
      </c>
      <c r="I158" s="7" t="s">
        <v>1051</v>
      </c>
      <c r="J158" s="7">
        <v>211</v>
      </c>
      <c r="K158" s="15">
        <f t="shared" si="39"/>
        <v>0.14218009478672985</v>
      </c>
      <c r="L158" s="15"/>
    </row>
    <row r="159" spans="1:12" ht="13" x14ac:dyDescent="0.6">
      <c r="A159" s="5">
        <v>158</v>
      </c>
      <c r="B159" s="7" t="s">
        <v>1028</v>
      </c>
      <c r="C159" s="5" t="s">
        <v>1243</v>
      </c>
      <c r="D159" s="5">
        <v>4</v>
      </c>
      <c r="E159" s="5">
        <v>194</v>
      </c>
      <c r="F159" s="5">
        <v>150</v>
      </c>
      <c r="G159" s="7">
        <f t="shared" si="38"/>
        <v>0.77319587628865982</v>
      </c>
      <c r="H159" s="15"/>
      <c r="I159" s="15"/>
      <c r="J159" s="15"/>
      <c r="K159" s="15"/>
      <c r="L159" s="15"/>
    </row>
    <row r="160" spans="1:12" ht="13" x14ac:dyDescent="0.6">
      <c r="A160" s="5">
        <v>159</v>
      </c>
      <c r="B160" s="7" t="s">
        <v>1029</v>
      </c>
      <c r="C160" s="5" t="s">
        <v>1244</v>
      </c>
      <c r="D160" s="5">
        <v>3</v>
      </c>
      <c r="E160" s="5">
        <v>100</v>
      </c>
      <c r="F160" s="5">
        <v>120</v>
      </c>
      <c r="G160" s="7">
        <f t="shared" si="38"/>
        <v>1.2</v>
      </c>
      <c r="H160" s="7">
        <v>3</v>
      </c>
      <c r="I160" s="7" t="s">
        <v>1138</v>
      </c>
      <c r="J160" s="7">
        <v>120</v>
      </c>
      <c r="K160" s="15">
        <f t="shared" ref="K160:K161" si="40">$H160/$J160</f>
        <v>2.5000000000000001E-2</v>
      </c>
      <c r="L160" s="15"/>
    </row>
    <row r="161" spans="1:12" ht="13" x14ac:dyDescent="0.6">
      <c r="A161" s="5">
        <v>160</v>
      </c>
      <c r="B161" s="7" t="s">
        <v>180</v>
      </c>
      <c r="C161" s="5" t="s">
        <v>1245</v>
      </c>
      <c r="D161" s="5">
        <v>3</v>
      </c>
      <c r="E161" s="5">
        <v>145</v>
      </c>
      <c r="F161" s="5">
        <v>59</v>
      </c>
      <c r="G161" s="7">
        <f t="shared" si="38"/>
        <v>0.40689655172413791</v>
      </c>
      <c r="H161" s="7">
        <v>16</v>
      </c>
      <c r="I161" s="7" t="s">
        <v>1051</v>
      </c>
      <c r="J161" s="7">
        <v>124</v>
      </c>
      <c r="K161" s="15">
        <f t="shared" si="40"/>
        <v>0.12903225806451613</v>
      </c>
      <c r="L161" s="15"/>
    </row>
    <row r="162" spans="1:12" ht="13" x14ac:dyDescent="0.6">
      <c r="A162" s="5">
        <v>161</v>
      </c>
      <c r="B162" s="59">
        <v>43473</v>
      </c>
      <c r="C162" s="5" t="s">
        <v>1246</v>
      </c>
      <c r="D162" s="5">
        <v>2</v>
      </c>
      <c r="E162" s="5">
        <v>156</v>
      </c>
      <c r="F162" s="5">
        <v>134</v>
      </c>
      <c r="G162" s="7">
        <f t="shared" si="38"/>
        <v>0.85897435897435892</v>
      </c>
      <c r="H162" s="15"/>
      <c r="I162" s="15"/>
      <c r="J162" s="15"/>
      <c r="K162" s="15"/>
      <c r="L162" s="15"/>
    </row>
    <row r="163" spans="1:12" ht="13" x14ac:dyDescent="0.6">
      <c r="A163" s="5">
        <v>162</v>
      </c>
      <c r="B163" s="59">
        <v>43504</v>
      </c>
      <c r="C163" s="5" t="s">
        <v>1244</v>
      </c>
      <c r="D163" s="5">
        <v>5</v>
      </c>
      <c r="E163" s="5">
        <v>217</v>
      </c>
      <c r="F163" s="5">
        <v>168</v>
      </c>
      <c r="G163" s="7">
        <f t="shared" si="38"/>
        <v>0.77419354838709675</v>
      </c>
      <c r="H163" s="15"/>
      <c r="I163" s="15"/>
      <c r="J163" s="15"/>
      <c r="K163" s="15"/>
      <c r="L163" s="15"/>
    </row>
    <row r="164" spans="1:12" ht="13" x14ac:dyDescent="0.6">
      <c r="A164" s="5">
        <v>163</v>
      </c>
      <c r="B164" s="59">
        <v>43504</v>
      </c>
      <c r="C164" s="5" t="s">
        <v>1147</v>
      </c>
      <c r="D164" s="5">
        <v>7</v>
      </c>
      <c r="E164" s="5">
        <v>192</v>
      </c>
      <c r="F164" s="5">
        <v>156</v>
      </c>
      <c r="G164" s="7">
        <f t="shared" si="38"/>
        <v>0.8125</v>
      </c>
      <c r="H164" s="15"/>
      <c r="I164" s="15"/>
      <c r="J164" s="15"/>
      <c r="K164" s="15"/>
      <c r="L164" s="15"/>
    </row>
    <row r="165" spans="1:12" ht="13" x14ac:dyDescent="0.6">
      <c r="A165" s="5">
        <v>164</v>
      </c>
      <c r="B165" s="59">
        <v>43532</v>
      </c>
      <c r="C165" s="5" t="s">
        <v>1247</v>
      </c>
      <c r="D165" s="5">
        <v>3</v>
      </c>
      <c r="E165" s="5">
        <v>158</v>
      </c>
      <c r="F165" s="5">
        <v>139</v>
      </c>
      <c r="G165" s="7">
        <f t="shared" si="38"/>
        <v>0.879746835443038</v>
      </c>
      <c r="H165" s="7">
        <v>10</v>
      </c>
      <c r="I165" s="7" t="s">
        <v>1051</v>
      </c>
      <c r="J165" s="7">
        <v>139</v>
      </c>
      <c r="K165" s="15">
        <f t="shared" ref="K165:K169" si="41">$H165/$J165</f>
        <v>7.1942446043165464E-2</v>
      </c>
      <c r="L165" s="15"/>
    </row>
    <row r="166" spans="1:12" ht="13" x14ac:dyDescent="0.6">
      <c r="A166" s="5">
        <v>165</v>
      </c>
      <c r="B166" s="59">
        <v>43563</v>
      </c>
      <c r="C166" s="5" t="s">
        <v>1248</v>
      </c>
      <c r="D166" s="5">
        <v>2</v>
      </c>
      <c r="E166" s="5">
        <v>240</v>
      </c>
      <c r="F166" s="5">
        <v>199</v>
      </c>
      <c r="G166" s="7">
        <f t="shared" si="38"/>
        <v>0.82916666666666672</v>
      </c>
      <c r="H166" s="7">
        <v>3</v>
      </c>
      <c r="I166" s="7" t="s">
        <v>1138</v>
      </c>
      <c r="J166" s="7">
        <v>199</v>
      </c>
      <c r="K166" s="15">
        <f t="shared" si="41"/>
        <v>1.507537688442211E-2</v>
      </c>
      <c r="L166" s="15"/>
    </row>
    <row r="167" spans="1:12" ht="13" x14ac:dyDescent="0.6">
      <c r="A167" s="5">
        <v>166</v>
      </c>
      <c r="B167" s="59">
        <v>43563</v>
      </c>
      <c r="C167" s="5" t="s">
        <v>1249</v>
      </c>
      <c r="D167" s="5">
        <v>15</v>
      </c>
      <c r="E167" s="5">
        <v>225</v>
      </c>
      <c r="F167" s="5">
        <v>147</v>
      </c>
      <c r="G167" s="7">
        <f t="shared" si="38"/>
        <v>0.65333333333333332</v>
      </c>
      <c r="H167" s="7">
        <v>30</v>
      </c>
      <c r="I167" s="7" t="s">
        <v>1051</v>
      </c>
      <c r="J167" s="7">
        <v>145</v>
      </c>
      <c r="K167" s="15">
        <f t="shared" si="41"/>
        <v>0.20689655172413793</v>
      </c>
      <c r="L167" s="15"/>
    </row>
    <row r="168" spans="1:12" ht="13" x14ac:dyDescent="0.6">
      <c r="A168" s="5">
        <v>167</v>
      </c>
      <c r="B168" s="59">
        <v>43624</v>
      </c>
      <c r="C168" s="5" t="s">
        <v>1250</v>
      </c>
      <c r="D168" s="5">
        <v>4</v>
      </c>
      <c r="E168" s="5">
        <v>200</v>
      </c>
      <c r="F168" s="5">
        <v>163</v>
      </c>
      <c r="G168" s="7">
        <f t="shared" si="38"/>
        <v>0.81499999999999995</v>
      </c>
      <c r="H168" s="7">
        <v>6</v>
      </c>
      <c r="I168" s="7" t="s">
        <v>1138</v>
      </c>
      <c r="J168" s="7">
        <v>178</v>
      </c>
      <c r="K168" s="15">
        <f t="shared" si="41"/>
        <v>3.3707865168539325E-2</v>
      </c>
      <c r="L168" s="15"/>
    </row>
    <row r="169" spans="1:12" ht="13" x14ac:dyDescent="0.6">
      <c r="A169" s="5">
        <v>168</v>
      </c>
      <c r="B169" s="59">
        <v>43685</v>
      </c>
      <c r="C169" s="5" t="s">
        <v>1052</v>
      </c>
      <c r="D169" s="5">
        <v>4</v>
      </c>
      <c r="E169" s="5">
        <v>198</v>
      </c>
      <c r="F169" s="5">
        <v>159</v>
      </c>
      <c r="G169" s="7">
        <f t="shared" si="38"/>
        <v>0.80303030303030298</v>
      </c>
      <c r="H169" s="7">
        <v>20</v>
      </c>
      <c r="I169" s="7" t="s">
        <v>1051</v>
      </c>
      <c r="J169" s="7">
        <v>159</v>
      </c>
      <c r="K169" s="15">
        <f t="shared" si="41"/>
        <v>0.12578616352201258</v>
      </c>
      <c r="L169" s="15"/>
    </row>
    <row r="170" spans="1:12" ht="13" x14ac:dyDescent="0.6">
      <c r="A170" s="5">
        <v>169</v>
      </c>
      <c r="B170" s="59">
        <v>43716</v>
      </c>
      <c r="C170" s="5" t="s">
        <v>1147</v>
      </c>
      <c r="D170" s="5">
        <v>7</v>
      </c>
      <c r="E170" s="5">
        <v>219</v>
      </c>
      <c r="F170" s="5">
        <v>159</v>
      </c>
      <c r="G170" s="7">
        <f t="shared" si="38"/>
        <v>0.72602739726027399</v>
      </c>
      <c r="H170" s="15"/>
      <c r="I170" s="15"/>
      <c r="J170" s="15"/>
      <c r="K170" s="15"/>
      <c r="L170" s="15"/>
    </row>
    <row r="171" spans="1:12" ht="13" x14ac:dyDescent="0.6">
      <c r="A171" s="5">
        <v>170</v>
      </c>
      <c r="B171" s="59">
        <v>43746</v>
      </c>
      <c r="C171" s="5" t="s">
        <v>1251</v>
      </c>
      <c r="D171" s="5">
        <v>4</v>
      </c>
      <c r="E171" s="5">
        <v>190</v>
      </c>
      <c r="F171" s="5">
        <v>147</v>
      </c>
      <c r="G171" s="7">
        <f t="shared" si="38"/>
        <v>0.77368421052631575</v>
      </c>
      <c r="H171" s="7">
        <v>2</v>
      </c>
      <c r="I171" s="7" t="s">
        <v>1138</v>
      </c>
      <c r="J171" s="7">
        <v>190</v>
      </c>
      <c r="K171" s="15">
        <f t="shared" ref="K171:K174" si="42">$H171/$J171</f>
        <v>1.0526315789473684E-2</v>
      </c>
      <c r="L171" s="15"/>
    </row>
    <row r="172" spans="1:12" ht="13" x14ac:dyDescent="0.6">
      <c r="A172" s="5">
        <v>171</v>
      </c>
      <c r="B172" s="59">
        <v>43807</v>
      </c>
      <c r="C172" s="5" t="s">
        <v>1252</v>
      </c>
      <c r="D172" s="5">
        <v>3</v>
      </c>
      <c r="E172" s="5">
        <v>186</v>
      </c>
      <c r="F172" s="5">
        <v>151</v>
      </c>
      <c r="G172" s="7">
        <f t="shared" si="38"/>
        <v>0.81182795698924726</v>
      </c>
      <c r="H172" s="7">
        <v>2</v>
      </c>
      <c r="I172" s="7" t="s">
        <v>1138</v>
      </c>
      <c r="J172" s="7">
        <v>151</v>
      </c>
      <c r="K172" s="15">
        <f t="shared" si="42"/>
        <v>1.3245033112582781E-2</v>
      </c>
      <c r="L172" s="15"/>
    </row>
    <row r="173" spans="1:12" ht="13" x14ac:dyDescent="0.6">
      <c r="A173" s="5">
        <v>172</v>
      </c>
      <c r="B173" s="7" t="s">
        <v>184</v>
      </c>
      <c r="C173" s="5" t="s">
        <v>1253</v>
      </c>
      <c r="D173" s="5">
        <v>4</v>
      </c>
      <c r="E173" s="5">
        <v>218</v>
      </c>
      <c r="F173" s="5">
        <v>160</v>
      </c>
      <c r="G173" s="7">
        <f t="shared" si="38"/>
        <v>0.73394495412844041</v>
      </c>
      <c r="H173" s="7">
        <v>8</v>
      </c>
      <c r="I173" s="7" t="s">
        <v>1051</v>
      </c>
      <c r="J173" s="7">
        <v>168</v>
      </c>
      <c r="K173" s="15">
        <f t="shared" si="42"/>
        <v>4.7619047619047616E-2</v>
      </c>
      <c r="L173" s="15"/>
    </row>
    <row r="174" spans="1:12" ht="13" x14ac:dyDescent="0.6">
      <c r="A174" s="5">
        <v>173</v>
      </c>
      <c r="B174" s="7" t="s">
        <v>1254</v>
      </c>
      <c r="C174" s="5" t="s">
        <v>1255</v>
      </c>
      <c r="D174" s="5">
        <v>4</v>
      </c>
      <c r="E174" s="5">
        <v>194</v>
      </c>
      <c r="F174" s="5">
        <v>156</v>
      </c>
      <c r="G174" s="7">
        <f t="shared" si="38"/>
        <v>0.80412371134020622</v>
      </c>
      <c r="H174" s="7">
        <v>4</v>
      </c>
      <c r="I174" s="7" t="s">
        <v>1138</v>
      </c>
      <c r="J174" s="7">
        <v>156</v>
      </c>
      <c r="K174" s="15">
        <f t="shared" si="42"/>
        <v>2.564102564102564E-2</v>
      </c>
      <c r="L174" s="15"/>
    </row>
    <row r="175" spans="1:12" ht="13" x14ac:dyDescent="0.6">
      <c r="A175" s="5">
        <v>174</v>
      </c>
      <c r="B175" s="15"/>
      <c r="H175" s="15"/>
      <c r="I175" s="15"/>
      <c r="J175" s="15"/>
      <c r="K175" s="15"/>
      <c r="L175" s="15"/>
    </row>
    <row r="176" spans="1:12" ht="13" x14ac:dyDescent="0.6">
      <c r="A176" s="5">
        <v>175</v>
      </c>
      <c r="B176" s="15"/>
      <c r="H176" s="15"/>
      <c r="I176" s="15"/>
      <c r="J176" s="15"/>
      <c r="K176" s="15"/>
      <c r="L176" s="15"/>
    </row>
    <row r="177" spans="2:12" ht="13" x14ac:dyDescent="0.6">
      <c r="B177" s="15"/>
      <c r="H177" s="15"/>
      <c r="I177" s="15"/>
      <c r="J177" s="15"/>
      <c r="K177" s="15"/>
      <c r="L177" s="15"/>
    </row>
    <row r="178" spans="2:12" ht="13" x14ac:dyDescent="0.6">
      <c r="B178" s="15"/>
      <c r="H178" s="15"/>
      <c r="I178" s="15"/>
      <c r="J178" s="15"/>
      <c r="K178" s="15"/>
      <c r="L178" s="15"/>
    </row>
    <row r="179" spans="2:12" ht="13" x14ac:dyDescent="0.6">
      <c r="B179" s="15"/>
      <c r="H179" s="15"/>
      <c r="I179" s="15"/>
      <c r="J179" s="15"/>
      <c r="K179" s="15"/>
      <c r="L179" s="15"/>
    </row>
    <row r="180" spans="2:12" ht="13" x14ac:dyDescent="0.6">
      <c r="B180" s="15"/>
      <c r="H180" s="15"/>
      <c r="I180" s="15"/>
      <c r="J180" s="15"/>
      <c r="K180" s="15"/>
      <c r="L180" s="15"/>
    </row>
    <row r="181" spans="2:12" ht="13" x14ac:dyDescent="0.6">
      <c r="B181" s="15"/>
      <c r="H181" s="15"/>
      <c r="I181" s="15"/>
      <c r="J181" s="15"/>
      <c r="K181" s="15"/>
      <c r="L181" s="15"/>
    </row>
    <row r="182" spans="2:12" ht="13" x14ac:dyDescent="0.6">
      <c r="B182" s="15"/>
      <c r="H182" s="15"/>
      <c r="I182" s="15"/>
      <c r="J182" s="15"/>
      <c r="K182" s="15"/>
      <c r="L182" s="15"/>
    </row>
    <row r="183" spans="2:12" ht="13" x14ac:dyDescent="0.6">
      <c r="B183" s="15"/>
      <c r="H183" s="15"/>
      <c r="I183" s="15"/>
      <c r="J183" s="15"/>
      <c r="K183" s="15"/>
      <c r="L183" s="15"/>
    </row>
    <row r="184" spans="2:12" ht="13" x14ac:dyDescent="0.6">
      <c r="B184" s="15"/>
      <c r="H184" s="15"/>
      <c r="I184" s="15"/>
      <c r="J184" s="15"/>
      <c r="K184" s="15"/>
      <c r="L184" s="15"/>
    </row>
    <row r="185" spans="2:12" ht="13" x14ac:dyDescent="0.6">
      <c r="B185" s="15"/>
      <c r="H185" s="15"/>
      <c r="I185" s="15"/>
      <c r="J185" s="15"/>
      <c r="K185" s="15"/>
      <c r="L185" s="15"/>
    </row>
    <row r="186" spans="2:12" ht="13" x14ac:dyDescent="0.6">
      <c r="B186" s="15"/>
      <c r="H186" s="15"/>
      <c r="I186" s="15"/>
      <c r="J186" s="15"/>
      <c r="K186" s="15"/>
      <c r="L186" s="15"/>
    </row>
    <row r="187" spans="2:12" ht="13" x14ac:dyDescent="0.6">
      <c r="B187" s="15"/>
      <c r="H187" s="15"/>
      <c r="I187" s="15"/>
      <c r="J187" s="15"/>
      <c r="K187" s="15"/>
      <c r="L187" s="15"/>
    </row>
    <row r="188" spans="2:12" ht="13" x14ac:dyDescent="0.6">
      <c r="B188" s="15"/>
      <c r="H188" s="15"/>
      <c r="I188" s="15"/>
      <c r="J188" s="15"/>
      <c r="K188" s="15"/>
      <c r="L188" s="15"/>
    </row>
    <row r="189" spans="2:12" ht="13" x14ac:dyDescent="0.6">
      <c r="B189" s="15"/>
      <c r="H189" s="15"/>
      <c r="I189" s="15"/>
      <c r="J189" s="15"/>
      <c r="K189" s="15"/>
      <c r="L189" s="15"/>
    </row>
    <row r="190" spans="2:12" ht="13" x14ac:dyDescent="0.6">
      <c r="B190" s="15"/>
      <c r="H190" s="15"/>
      <c r="I190" s="15"/>
      <c r="J190" s="15"/>
      <c r="K190" s="15"/>
      <c r="L190" s="15"/>
    </row>
    <row r="191" spans="2:12" ht="13" x14ac:dyDescent="0.6">
      <c r="B191" s="15"/>
      <c r="H191" s="15"/>
      <c r="I191" s="15"/>
      <c r="J191" s="15"/>
      <c r="K191" s="15"/>
      <c r="L191" s="15"/>
    </row>
    <row r="192" spans="2:12" ht="13" x14ac:dyDescent="0.6">
      <c r="B192" s="15"/>
      <c r="H192" s="15"/>
      <c r="I192" s="15"/>
      <c r="J192" s="15"/>
      <c r="K192" s="15"/>
      <c r="L192" s="15"/>
    </row>
    <row r="193" spans="2:12" ht="13" x14ac:dyDescent="0.6">
      <c r="B193" s="15"/>
      <c r="H193" s="15"/>
      <c r="I193" s="15"/>
      <c r="J193" s="15"/>
      <c r="K193" s="15"/>
      <c r="L193" s="15"/>
    </row>
    <row r="194" spans="2:12" ht="13" x14ac:dyDescent="0.6">
      <c r="B194" s="15"/>
      <c r="H194" s="15"/>
      <c r="I194" s="15"/>
      <c r="J194" s="15"/>
      <c r="K194" s="15"/>
      <c r="L194" s="15"/>
    </row>
    <row r="195" spans="2:12" ht="13" x14ac:dyDescent="0.6">
      <c r="B195" s="15"/>
      <c r="H195" s="15"/>
      <c r="I195" s="15"/>
      <c r="J195" s="15"/>
      <c r="K195" s="15"/>
      <c r="L195" s="15"/>
    </row>
    <row r="196" spans="2:12" ht="13" x14ac:dyDescent="0.6">
      <c r="B196" s="15"/>
      <c r="H196" s="15"/>
      <c r="I196" s="15"/>
      <c r="J196" s="15"/>
      <c r="K196" s="15"/>
      <c r="L196" s="15"/>
    </row>
    <row r="197" spans="2:12" ht="13" x14ac:dyDescent="0.6">
      <c r="B197" s="15"/>
      <c r="H197" s="15"/>
      <c r="I197" s="15"/>
      <c r="J197" s="15"/>
      <c r="K197" s="15"/>
      <c r="L197" s="15"/>
    </row>
    <row r="198" spans="2:12" ht="13" x14ac:dyDescent="0.6">
      <c r="B198" s="15"/>
      <c r="H198" s="15"/>
      <c r="I198" s="15"/>
      <c r="J198" s="15"/>
      <c r="K198" s="15"/>
      <c r="L198" s="15"/>
    </row>
    <row r="199" spans="2:12" ht="13" x14ac:dyDescent="0.6">
      <c r="B199" s="15"/>
      <c r="H199" s="15"/>
      <c r="I199" s="15"/>
      <c r="J199" s="15"/>
      <c r="K199" s="15"/>
      <c r="L199" s="15"/>
    </row>
    <row r="200" spans="2:12" ht="13" x14ac:dyDescent="0.6">
      <c r="B200" s="15"/>
      <c r="H200" s="15"/>
      <c r="I200" s="15"/>
      <c r="J200" s="15"/>
      <c r="K200" s="15"/>
      <c r="L200" s="15"/>
    </row>
    <row r="201" spans="2:12" ht="13" x14ac:dyDescent="0.6">
      <c r="B201" s="15"/>
      <c r="H201" s="15"/>
      <c r="I201" s="15"/>
      <c r="J201" s="15"/>
      <c r="K201" s="15"/>
      <c r="L201" s="15"/>
    </row>
    <row r="202" spans="2:12" ht="13" x14ac:dyDescent="0.6">
      <c r="B202" s="15"/>
      <c r="H202" s="15"/>
      <c r="I202" s="15"/>
      <c r="J202" s="15"/>
      <c r="K202" s="15"/>
      <c r="L202" s="15"/>
    </row>
    <row r="203" spans="2:12" ht="13" x14ac:dyDescent="0.6">
      <c r="B203" s="15"/>
      <c r="H203" s="15"/>
      <c r="I203" s="15"/>
      <c r="J203" s="15"/>
      <c r="K203" s="15"/>
      <c r="L203" s="15"/>
    </row>
    <row r="204" spans="2:12" ht="13" x14ac:dyDescent="0.6">
      <c r="B204" s="15"/>
      <c r="H204" s="15"/>
      <c r="I204" s="15"/>
      <c r="J204" s="15"/>
      <c r="K204" s="15"/>
      <c r="L204" s="15"/>
    </row>
    <row r="205" spans="2:12" ht="13" x14ac:dyDescent="0.6">
      <c r="B205" s="15"/>
      <c r="H205" s="15"/>
      <c r="I205" s="15"/>
      <c r="J205" s="15"/>
      <c r="K205" s="15"/>
      <c r="L205" s="15"/>
    </row>
    <row r="206" spans="2:12" ht="13" x14ac:dyDescent="0.6">
      <c r="B206" s="15"/>
      <c r="H206" s="15"/>
      <c r="I206" s="15"/>
      <c r="J206" s="15"/>
      <c r="K206" s="15"/>
      <c r="L206" s="15"/>
    </row>
    <row r="207" spans="2:12" ht="13" x14ac:dyDescent="0.6">
      <c r="B207" s="15"/>
      <c r="H207" s="15"/>
      <c r="I207" s="15"/>
      <c r="J207" s="15"/>
      <c r="K207" s="15"/>
      <c r="L207" s="15"/>
    </row>
    <row r="208" spans="2:12" ht="13" x14ac:dyDescent="0.6">
      <c r="B208" s="15"/>
      <c r="H208" s="15"/>
      <c r="I208" s="15"/>
      <c r="J208" s="15"/>
      <c r="K208" s="15"/>
      <c r="L208" s="15"/>
    </row>
    <row r="209" spans="2:12" ht="13" x14ac:dyDescent="0.6">
      <c r="B209" s="15"/>
      <c r="H209" s="15"/>
      <c r="I209" s="15"/>
      <c r="J209" s="15"/>
      <c r="K209" s="15"/>
      <c r="L209" s="15"/>
    </row>
    <row r="210" spans="2:12" ht="13" x14ac:dyDescent="0.6">
      <c r="B210" s="15"/>
      <c r="H210" s="15"/>
      <c r="I210" s="15"/>
      <c r="J210" s="15"/>
      <c r="K210" s="15"/>
      <c r="L210" s="15"/>
    </row>
    <row r="211" spans="2:12" ht="13" x14ac:dyDescent="0.6">
      <c r="B211" s="15"/>
      <c r="H211" s="15"/>
      <c r="I211" s="15"/>
      <c r="J211" s="15"/>
      <c r="K211" s="15"/>
      <c r="L211" s="15"/>
    </row>
    <row r="212" spans="2:12" ht="13" x14ac:dyDescent="0.6">
      <c r="B212" s="15"/>
      <c r="H212" s="15"/>
      <c r="I212" s="15"/>
      <c r="J212" s="15"/>
      <c r="K212" s="15"/>
      <c r="L212" s="15"/>
    </row>
    <row r="213" spans="2:12" ht="13" x14ac:dyDescent="0.6">
      <c r="B213" s="15"/>
      <c r="H213" s="15"/>
      <c r="I213" s="15"/>
      <c r="J213" s="15"/>
      <c r="K213" s="15"/>
      <c r="L213" s="15"/>
    </row>
    <row r="214" spans="2:12" ht="13" x14ac:dyDescent="0.6">
      <c r="B214" s="15"/>
      <c r="H214" s="15"/>
      <c r="I214" s="15"/>
      <c r="J214" s="15"/>
      <c r="K214" s="15"/>
      <c r="L214" s="15"/>
    </row>
    <row r="215" spans="2:12" ht="13" x14ac:dyDescent="0.6">
      <c r="B215" s="15"/>
      <c r="H215" s="15"/>
      <c r="I215" s="15"/>
      <c r="J215" s="15"/>
      <c r="K215" s="15"/>
      <c r="L215" s="15"/>
    </row>
    <row r="216" spans="2:12" ht="13" x14ac:dyDescent="0.6">
      <c r="B216" s="15"/>
      <c r="H216" s="15"/>
      <c r="I216" s="15"/>
      <c r="J216" s="15"/>
      <c r="K216" s="15"/>
      <c r="L216" s="15"/>
    </row>
    <row r="217" spans="2:12" ht="13" x14ac:dyDescent="0.6">
      <c r="B217" s="15"/>
      <c r="H217" s="15"/>
      <c r="I217" s="15"/>
      <c r="J217" s="15"/>
      <c r="K217" s="15"/>
      <c r="L217" s="15"/>
    </row>
    <row r="218" spans="2:12" ht="13" x14ac:dyDescent="0.6">
      <c r="B218" s="15"/>
      <c r="H218" s="15"/>
      <c r="I218" s="15"/>
      <c r="J218" s="15"/>
      <c r="K218" s="15"/>
      <c r="L218" s="15"/>
    </row>
    <row r="219" spans="2:12" ht="13" x14ac:dyDescent="0.6">
      <c r="B219" s="15"/>
      <c r="H219" s="15"/>
      <c r="I219" s="15"/>
      <c r="J219" s="15"/>
      <c r="K219" s="15"/>
      <c r="L219" s="15"/>
    </row>
    <row r="220" spans="2:12" ht="13" x14ac:dyDescent="0.6">
      <c r="B220" s="15"/>
      <c r="H220" s="15"/>
      <c r="I220" s="15"/>
      <c r="J220" s="15"/>
      <c r="K220" s="15"/>
      <c r="L220" s="15"/>
    </row>
    <row r="221" spans="2:12" ht="13" x14ac:dyDescent="0.6">
      <c r="B221" s="15"/>
      <c r="H221" s="15"/>
      <c r="I221" s="15"/>
      <c r="J221" s="15"/>
      <c r="K221" s="15"/>
      <c r="L221" s="15"/>
    </row>
    <row r="222" spans="2:12" ht="13" x14ac:dyDescent="0.6">
      <c r="B222" s="15"/>
      <c r="H222" s="15"/>
      <c r="I222" s="15"/>
      <c r="J222" s="15"/>
      <c r="K222" s="15"/>
      <c r="L222" s="15"/>
    </row>
    <row r="223" spans="2:12" ht="13" x14ac:dyDescent="0.6">
      <c r="B223" s="15"/>
      <c r="H223" s="15"/>
      <c r="I223" s="15"/>
      <c r="J223" s="15"/>
      <c r="K223" s="15"/>
      <c r="L223" s="15"/>
    </row>
    <row r="224" spans="2:12" ht="13" x14ac:dyDescent="0.6">
      <c r="B224" s="15"/>
      <c r="H224" s="15"/>
      <c r="I224" s="15"/>
      <c r="J224" s="15"/>
      <c r="K224" s="15"/>
      <c r="L224" s="15"/>
    </row>
    <row r="225" spans="2:12" ht="13" x14ac:dyDescent="0.6">
      <c r="B225" s="15"/>
      <c r="H225" s="15"/>
      <c r="I225" s="15"/>
      <c r="J225" s="15"/>
      <c r="K225" s="15"/>
      <c r="L225" s="15"/>
    </row>
    <row r="226" spans="2:12" ht="13" x14ac:dyDescent="0.6">
      <c r="B226" s="15"/>
      <c r="H226" s="15"/>
      <c r="I226" s="15"/>
      <c r="J226" s="15"/>
      <c r="K226" s="15"/>
      <c r="L226" s="15"/>
    </row>
    <row r="227" spans="2:12" ht="13" x14ac:dyDescent="0.6">
      <c r="B227" s="15"/>
      <c r="H227" s="15"/>
      <c r="I227" s="15"/>
      <c r="J227" s="15"/>
      <c r="K227" s="15"/>
      <c r="L227" s="15"/>
    </row>
    <row r="228" spans="2:12" ht="13" x14ac:dyDescent="0.6">
      <c r="B228" s="15"/>
      <c r="H228" s="15"/>
      <c r="I228" s="15"/>
      <c r="J228" s="15"/>
      <c r="K228" s="15"/>
      <c r="L228" s="15"/>
    </row>
    <row r="229" spans="2:12" ht="13" x14ac:dyDescent="0.6">
      <c r="B229" s="15"/>
      <c r="H229" s="15"/>
      <c r="I229" s="15"/>
      <c r="J229" s="15"/>
      <c r="K229" s="15"/>
      <c r="L229" s="15"/>
    </row>
    <row r="230" spans="2:12" ht="13" x14ac:dyDescent="0.6">
      <c r="B230" s="15"/>
      <c r="H230" s="15"/>
      <c r="I230" s="15"/>
      <c r="J230" s="15"/>
      <c r="K230" s="15"/>
      <c r="L230" s="15"/>
    </row>
    <row r="231" spans="2:12" ht="13" x14ac:dyDescent="0.6">
      <c r="B231" s="15"/>
      <c r="H231" s="15"/>
      <c r="I231" s="15"/>
      <c r="J231" s="15"/>
      <c r="K231" s="15"/>
      <c r="L231" s="15"/>
    </row>
    <row r="232" spans="2:12" ht="13" x14ac:dyDescent="0.6">
      <c r="B232" s="15"/>
      <c r="H232" s="15"/>
      <c r="I232" s="15"/>
      <c r="J232" s="15"/>
      <c r="K232" s="15"/>
      <c r="L232" s="15"/>
    </row>
    <row r="233" spans="2:12" ht="13" x14ac:dyDescent="0.6">
      <c r="B233" s="15"/>
      <c r="H233" s="15"/>
      <c r="I233" s="15"/>
      <c r="J233" s="15"/>
      <c r="K233" s="15"/>
      <c r="L233" s="15"/>
    </row>
    <row r="234" spans="2:12" ht="13" x14ac:dyDescent="0.6">
      <c r="B234" s="15"/>
      <c r="H234" s="15"/>
      <c r="I234" s="15"/>
      <c r="J234" s="15"/>
      <c r="K234" s="15"/>
      <c r="L234" s="15"/>
    </row>
    <row r="235" spans="2:12" ht="13" x14ac:dyDescent="0.6">
      <c r="B235" s="15"/>
      <c r="H235" s="15"/>
      <c r="I235" s="15"/>
      <c r="J235" s="15"/>
      <c r="K235" s="15"/>
      <c r="L235" s="15"/>
    </row>
    <row r="236" spans="2:12" ht="13" x14ac:dyDescent="0.6">
      <c r="B236" s="15"/>
      <c r="H236" s="15"/>
      <c r="I236" s="15"/>
      <c r="J236" s="15"/>
      <c r="K236" s="15"/>
      <c r="L236" s="15"/>
    </row>
    <row r="237" spans="2:12" ht="13" x14ac:dyDescent="0.6">
      <c r="B237" s="15"/>
      <c r="H237" s="15"/>
      <c r="I237" s="15"/>
      <c r="J237" s="15"/>
      <c r="K237" s="15"/>
      <c r="L237" s="15"/>
    </row>
    <row r="238" spans="2:12" ht="13" x14ac:dyDescent="0.6">
      <c r="B238" s="15"/>
      <c r="H238" s="15"/>
      <c r="I238" s="15"/>
      <c r="J238" s="15"/>
      <c r="K238" s="15"/>
      <c r="L238" s="15"/>
    </row>
    <row r="239" spans="2:12" ht="13" x14ac:dyDescent="0.6">
      <c r="B239" s="15"/>
      <c r="H239" s="15"/>
      <c r="I239" s="15"/>
      <c r="J239" s="15"/>
      <c r="K239" s="15"/>
      <c r="L239" s="15"/>
    </row>
    <row r="240" spans="2:12" ht="13" x14ac:dyDescent="0.6">
      <c r="B240" s="15"/>
      <c r="H240" s="15"/>
      <c r="I240" s="15"/>
      <c r="J240" s="15"/>
      <c r="K240" s="15"/>
      <c r="L240" s="15"/>
    </row>
    <row r="241" spans="2:12" ht="13" x14ac:dyDescent="0.6">
      <c r="B241" s="15"/>
      <c r="H241" s="15"/>
      <c r="I241" s="15"/>
      <c r="J241" s="15"/>
      <c r="K241" s="15"/>
      <c r="L241" s="15"/>
    </row>
    <row r="242" spans="2:12" ht="13" x14ac:dyDescent="0.6">
      <c r="B242" s="15"/>
      <c r="H242" s="15"/>
      <c r="I242" s="15"/>
      <c r="J242" s="15"/>
      <c r="K242" s="15"/>
      <c r="L242" s="15"/>
    </row>
    <row r="243" spans="2:12" ht="13" x14ac:dyDescent="0.6">
      <c r="B243" s="15"/>
      <c r="H243" s="15"/>
      <c r="I243" s="15"/>
      <c r="J243" s="15"/>
      <c r="K243" s="15"/>
      <c r="L243" s="15"/>
    </row>
    <row r="244" spans="2:12" ht="13" x14ac:dyDescent="0.6">
      <c r="B244" s="15"/>
      <c r="H244" s="15"/>
      <c r="I244" s="15"/>
      <c r="J244" s="15"/>
      <c r="K244" s="15"/>
      <c r="L244" s="15"/>
    </row>
    <row r="245" spans="2:12" ht="13" x14ac:dyDescent="0.6">
      <c r="B245" s="15"/>
      <c r="H245" s="15"/>
      <c r="I245" s="15"/>
      <c r="J245" s="15"/>
      <c r="K245" s="15"/>
      <c r="L245" s="15"/>
    </row>
    <row r="246" spans="2:12" ht="13" x14ac:dyDescent="0.6">
      <c r="B246" s="15"/>
      <c r="H246" s="15"/>
      <c r="I246" s="15"/>
      <c r="J246" s="15"/>
      <c r="K246" s="15"/>
      <c r="L246" s="15"/>
    </row>
    <row r="247" spans="2:12" ht="13" x14ac:dyDescent="0.6">
      <c r="B247" s="15"/>
      <c r="H247" s="15"/>
      <c r="I247" s="15"/>
      <c r="J247" s="15"/>
      <c r="K247" s="15"/>
      <c r="L247" s="15"/>
    </row>
    <row r="248" spans="2:12" ht="13" x14ac:dyDescent="0.6">
      <c r="B248" s="15"/>
      <c r="H248" s="15"/>
      <c r="I248" s="15"/>
      <c r="J248" s="15"/>
      <c r="K248" s="15"/>
      <c r="L248" s="15"/>
    </row>
    <row r="249" spans="2:12" ht="13" x14ac:dyDescent="0.6">
      <c r="B249" s="15"/>
      <c r="H249" s="15"/>
      <c r="I249" s="15"/>
      <c r="J249" s="15"/>
      <c r="K249" s="15"/>
      <c r="L249" s="15"/>
    </row>
    <row r="250" spans="2:12" ht="13" x14ac:dyDescent="0.6">
      <c r="B250" s="15"/>
      <c r="H250" s="15"/>
      <c r="I250" s="15"/>
      <c r="J250" s="15"/>
      <c r="K250" s="15"/>
      <c r="L250" s="15"/>
    </row>
    <row r="251" spans="2:12" ht="13" x14ac:dyDescent="0.6">
      <c r="B251" s="15"/>
      <c r="H251" s="15"/>
      <c r="I251" s="15"/>
      <c r="J251" s="15"/>
      <c r="K251" s="15"/>
      <c r="L251" s="15"/>
    </row>
    <row r="252" spans="2:12" ht="13" x14ac:dyDescent="0.6">
      <c r="B252" s="15"/>
      <c r="H252" s="15"/>
      <c r="I252" s="15"/>
      <c r="J252" s="15"/>
      <c r="K252" s="15"/>
      <c r="L252" s="15"/>
    </row>
    <row r="253" spans="2:12" ht="13" x14ac:dyDescent="0.6">
      <c r="B253" s="15"/>
      <c r="H253" s="15"/>
      <c r="I253" s="15"/>
      <c r="J253" s="15"/>
      <c r="K253" s="15"/>
      <c r="L253" s="15"/>
    </row>
    <row r="254" spans="2:12" ht="13" x14ac:dyDescent="0.6">
      <c r="B254" s="15"/>
      <c r="H254" s="15"/>
      <c r="I254" s="15"/>
      <c r="J254" s="15"/>
      <c r="K254" s="15"/>
      <c r="L254" s="15"/>
    </row>
    <row r="255" spans="2:12" ht="13" x14ac:dyDescent="0.6">
      <c r="B255" s="15"/>
      <c r="H255" s="15"/>
      <c r="I255" s="15"/>
      <c r="J255" s="15"/>
      <c r="K255" s="15"/>
      <c r="L255" s="15"/>
    </row>
    <row r="256" spans="2:12" ht="13" x14ac:dyDescent="0.6">
      <c r="B256" s="15"/>
      <c r="H256" s="15"/>
      <c r="I256" s="15"/>
      <c r="J256" s="15"/>
      <c r="K256" s="15"/>
      <c r="L256" s="15"/>
    </row>
    <row r="257" spans="2:12" ht="13" x14ac:dyDescent="0.6">
      <c r="B257" s="15"/>
      <c r="H257" s="15"/>
      <c r="I257" s="15"/>
      <c r="J257" s="15"/>
      <c r="K257" s="15"/>
      <c r="L257" s="15"/>
    </row>
    <row r="258" spans="2:12" ht="13" x14ac:dyDescent="0.6">
      <c r="B258" s="15"/>
      <c r="H258" s="15"/>
      <c r="I258" s="15"/>
      <c r="J258" s="15"/>
      <c r="K258" s="15"/>
      <c r="L258" s="15"/>
    </row>
    <row r="259" spans="2:12" ht="13" x14ac:dyDescent="0.6">
      <c r="B259" s="15"/>
      <c r="H259" s="15"/>
      <c r="I259" s="15"/>
      <c r="J259" s="15"/>
      <c r="K259" s="15"/>
      <c r="L259" s="15"/>
    </row>
    <row r="260" spans="2:12" ht="13" x14ac:dyDescent="0.6">
      <c r="B260" s="15"/>
      <c r="H260" s="15"/>
      <c r="I260" s="15"/>
      <c r="J260" s="15"/>
      <c r="K260" s="15"/>
      <c r="L260" s="15"/>
    </row>
    <row r="261" spans="2:12" ht="13" x14ac:dyDescent="0.6">
      <c r="B261" s="15"/>
      <c r="H261" s="15"/>
      <c r="I261" s="15"/>
      <c r="J261" s="15"/>
      <c r="K261" s="15"/>
      <c r="L261" s="15"/>
    </row>
    <row r="262" spans="2:12" ht="13" x14ac:dyDescent="0.6">
      <c r="B262" s="15"/>
      <c r="H262" s="15"/>
      <c r="I262" s="15"/>
      <c r="J262" s="15"/>
      <c r="K262" s="15"/>
      <c r="L262" s="15"/>
    </row>
    <row r="263" spans="2:12" ht="13" x14ac:dyDescent="0.6">
      <c r="B263" s="15"/>
      <c r="H263" s="15"/>
      <c r="I263" s="15"/>
      <c r="J263" s="15"/>
      <c r="K263" s="15"/>
      <c r="L263" s="15"/>
    </row>
    <row r="264" spans="2:12" ht="13" x14ac:dyDescent="0.6">
      <c r="B264" s="15"/>
      <c r="H264" s="15"/>
      <c r="I264" s="15"/>
      <c r="J264" s="15"/>
      <c r="K264" s="15"/>
      <c r="L264" s="15"/>
    </row>
    <row r="265" spans="2:12" ht="13" x14ac:dyDescent="0.6">
      <c r="B265" s="15"/>
      <c r="H265" s="15"/>
      <c r="I265" s="15"/>
      <c r="J265" s="15"/>
      <c r="K265" s="15"/>
      <c r="L265" s="15"/>
    </row>
    <row r="266" spans="2:12" ht="13" x14ac:dyDescent="0.6">
      <c r="B266" s="15"/>
      <c r="H266" s="15"/>
      <c r="I266" s="15"/>
      <c r="J266" s="15"/>
      <c r="K266" s="15"/>
      <c r="L266" s="15"/>
    </row>
    <row r="267" spans="2:12" ht="13" x14ac:dyDescent="0.6">
      <c r="B267" s="15"/>
      <c r="H267" s="15"/>
      <c r="I267" s="15"/>
      <c r="J267" s="15"/>
      <c r="K267" s="15"/>
      <c r="L267" s="15"/>
    </row>
    <row r="268" spans="2:12" ht="13" x14ac:dyDescent="0.6">
      <c r="B268" s="15"/>
      <c r="H268" s="15"/>
      <c r="I268" s="15"/>
      <c r="J268" s="15"/>
      <c r="K268" s="15"/>
      <c r="L268" s="15"/>
    </row>
    <row r="269" spans="2:12" ht="13" x14ac:dyDescent="0.6">
      <c r="B269" s="15"/>
      <c r="H269" s="15"/>
      <c r="I269" s="15"/>
      <c r="J269" s="15"/>
      <c r="K269" s="15"/>
      <c r="L269" s="15"/>
    </row>
    <row r="270" spans="2:12" ht="13" x14ac:dyDescent="0.6">
      <c r="B270" s="15"/>
      <c r="H270" s="15"/>
      <c r="I270" s="15"/>
      <c r="J270" s="15"/>
      <c r="K270" s="15"/>
      <c r="L270" s="15"/>
    </row>
    <row r="271" spans="2:12" ht="13" x14ac:dyDescent="0.6">
      <c r="B271" s="15"/>
      <c r="H271" s="15"/>
      <c r="I271" s="15"/>
      <c r="J271" s="15"/>
      <c r="K271" s="15"/>
      <c r="L271" s="15"/>
    </row>
    <row r="272" spans="2:12" ht="13" x14ac:dyDescent="0.6">
      <c r="B272" s="15"/>
      <c r="H272" s="15"/>
      <c r="I272" s="15"/>
      <c r="J272" s="15"/>
      <c r="K272" s="15"/>
      <c r="L272" s="15"/>
    </row>
    <row r="273" spans="2:12" ht="13" x14ac:dyDescent="0.6">
      <c r="B273" s="15"/>
      <c r="H273" s="15"/>
      <c r="I273" s="15"/>
      <c r="J273" s="15"/>
      <c r="K273" s="15"/>
      <c r="L273" s="15"/>
    </row>
    <row r="274" spans="2:12" ht="13" x14ac:dyDescent="0.6">
      <c r="B274" s="15"/>
      <c r="H274" s="15"/>
      <c r="I274" s="15"/>
      <c r="J274" s="15"/>
      <c r="K274" s="15"/>
      <c r="L274" s="15"/>
    </row>
    <row r="275" spans="2:12" ht="13" x14ac:dyDescent="0.6">
      <c r="B275" s="15"/>
      <c r="H275" s="15"/>
      <c r="I275" s="15"/>
      <c r="J275" s="15"/>
      <c r="K275" s="15"/>
      <c r="L275" s="15"/>
    </row>
    <row r="276" spans="2:12" ht="13" x14ac:dyDescent="0.6">
      <c r="B276" s="15"/>
      <c r="H276" s="15"/>
      <c r="I276" s="15"/>
      <c r="J276" s="15"/>
      <c r="K276" s="15"/>
      <c r="L276" s="15"/>
    </row>
    <row r="277" spans="2:12" ht="13" x14ac:dyDescent="0.6">
      <c r="B277" s="15"/>
      <c r="H277" s="15"/>
      <c r="I277" s="15"/>
      <c r="J277" s="15"/>
      <c r="K277" s="15"/>
      <c r="L277" s="15"/>
    </row>
    <row r="278" spans="2:12" ht="13" x14ac:dyDescent="0.6">
      <c r="B278" s="15"/>
      <c r="H278" s="15"/>
      <c r="I278" s="15"/>
      <c r="J278" s="15"/>
      <c r="K278" s="15"/>
      <c r="L278" s="15"/>
    </row>
    <row r="279" spans="2:12" ht="13" x14ac:dyDescent="0.6">
      <c r="B279" s="15"/>
      <c r="H279" s="15"/>
      <c r="I279" s="15"/>
      <c r="J279" s="15"/>
      <c r="K279" s="15"/>
      <c r="L279" s="15"/>
    </row>
    <row r="280" spans="2:12" ht="13" x14ac:dyDescent="0.6">
      <c r="B280" s="15"/>
      <c r="H280" s="15"/>
      <c r="I280" s="15"/>
      <c r="J280" s="15"/>
      <c r="K280" s="15"/>
      <c r="L280" s="15"/>
    </row>
    <row r="281" spans="2:12" ht="13" x14ac:dyDescent="0.6">
      <c r="B281" s="15"/>
      <c r="H281" s="15"/>
      <c r="I281" s="15"/>
      <c r="J281" s="15"/>
      <c r="K281" s="15"/>
      <c r="L281" s="15"/>
    </row>
    <row r="282" spans="2:12" ht="13" x14ac:dyDescent="0.6">
      <c r="B282" s="15"/>
      <c r="H282" s="15"/>
      <c r="I282" s="15"/>
      <c r="J282" s="15"/>
      <c r="K282" s="15"/>
      <c r="L282" s="15"/>
    </row>
    <row r="283" spans="2:12" ht="13" x14ac:dyDescent="0.6">
      <c r="B283" s="15"/>
      <c r="H283" s="15"/>
      <c r="I283" s="15"/>
      <c r="J283" s="15"/>
      <c r="K283" s="15"/>
      <c r="L283" s="15"/>
    </row>
    <row r="284" spans="2:12" ht="13" x14ac:dyDescent="0.6">
      <c r="B284" s="15"/>
      <c r="H284" s="15"/>
      <c r="I284" s="15"/>
      <c r="J284" s="15"/>
      <c r="K284" s="15"/>
      <c r="L284" s="15"/>
    </row>
    <row r="285" spans="2:12" ht="13" x14ac:dyDescent="0.6">
      <c r="B285" s="15"/>
      <c r="H285" s="15"/>
      <c r="I285" s="15"/>
      <c r="J285" s="15"/>
      <c r="K285" s="15"/>
      <c r="L285" s="15"/>
    </row>
    <row r="286" spans="2:12" ht="13" x14ac:dyDescent="0.6">
      <c r="B286" s="15"/>
      <c r="H286" s="15"/>
      <c r="I286" s="15"/>
      <c r="J286" s="15"/>
      <c r="K286" s="15"/>
      <c r="L286" s="15"/>
    </row>
    <row r="287" spans="2:12" ht="13" x14ac:dyDescent="0.6">
      <c r="B287" s="15"/>
      <c r="H287" s="15"/>
      <c r="I287" s="15"/>
      <c r="J287" s="15"/>
      <c r="K287" s="15"/>
      <c r="L287" s="15"/>
    </row>
    <row r="288" spans="2:12" ht="13" x14ac:dyDescent="0.6">
      <c r="B288" s="15"/>
      <c r="H288" s="15"/>
      <c r="I288" s="15"/>
      <c r="J288" s="15"/>
      <c r="K288" s="15"/>
      <c r="L288" s="15"/>
    </row>
    <row r="289" spans="2:12" ht="13" x14ac:dyDescent="0.6">
      <c r="B289" s="15"/>
      <c r="H289" s="15"/>
      <c r="I289" s="15"/>
      <c r="J289" s="15"/>
      <c r="K289" s="15"/>
      <c r="L289" s="15"/>
    </row>
    <row r="290" spans="2:12" ht="13" x14ac:dyDescent="0.6">
      <c r="B290" s="15"/>
      <c r="H290" s="15"/>
      <c r="I290" s="15"/>
      <c r="J290" s="15"/>
      <c r="K290" s="15"/>
      <c r="L290" s="15"/>
    </row>
    <row r="291" spans="2:12" ht="13" x14ac:dyDescent="0.6">
      <c r="B291" s="15"/>
      <c r="H291" s="15"/>
      <c r="I291" s="15"/>
      <c r="J291" s="15"/>
      <c r="K291" s="15"/>
      <c r="L291" s="15"/>
    </row>
    <row r="292" spans="2:12" ht="13" x14ac:dyDescent="0.6">
      <c r="B292" s="15"/>
      <c r="H292" s="15"/>
      <c r="I292" s="15"/>
      <c r="J292" s="15"/>
      <c r="K292" s="15"/>
      <c r="L292" s="15"/>
    </row>
    <row r="293" spans="2:12" ht="13" x14ac:dyDescent="0.6">
      <c r="B293" s="15"/>
      <c r="H293" s="15"/>
      <c r="I293" s="15"/>
      <c r="J293" s="15"/>
      <c r="K293" s="15"/>
      <c r="L293" s="15"/>
    </row>
    <row r="294" spans="2:12" ht="13" x14ac:dyDescent="0.6">
      <c r="B294" s="15"/>
      <c r="H294" s="15"/>
      <c r="I294" s="15"/>
      <c r="J294" s="15"/>
      <c r="K294" s="15"/>
      <c r="L294" s="15"/>
    </row>
    <row r="295" spans="2:12" ht="13" x14ac:dyDescent="0.6">
      <c r="B295" s="15"/>
      <c r="H295" s="15"/>
      <c r="I295" s="15"/>
      <c r="J295" s="15"/>
      <c r="K295" s="15"/>
      <c r="L295" s="15"/>
    </row>
    <row r="296" spans="2:12" ht="13" x14ac:dyDescent="0.6">
      <c r="B296" s="15"/>
      <c r="H296" s="15"/>
      <c r="I296" s="15"/>
      <c r="J296" s="15"/>
      <c r="K296" s="15"/>
      <c r="L296" s="15"/>
    </row>
    <row r="297" spans="2:12" ht="13" x14ac:dyDescent="0.6">
      <c r="B297" s="15"/>
      <c r="H297" s="15"/>
      <c r="I297" s="15"/>
      <c r="J297" s="15"/>
      <c r="K297" s="15"/>
      <c r="L297" s="15"/>
    </row>
    <row r="298" spans="2:12" ht="13" x14ac:dyDescent="0.6">
      <c r="B298" s="15"/>
      <c r="H298" s="15"/>
      <c r="I298" s="15"/>
      <c r="J298" s="15"/>
      <c r="K298" s="15"/>
      <c r="L298" s="15"/>
    </row>
    <row r="299" spans="2:12" ht="13" x14ac:dyDescent="0.6">
      <c r="B299" s="15"/>
      <c r="H299" s="15"/>
      <c r="I299" s="15"/>
      <c r="J299" s="15"/>
      <c r="K299" s="15"/>
      <c r="L299" s="15"/>
    </row>
    <row r="300" spans="2:12" ht="13" x14ac:dyDescent="0.6">
      <c r="B300" s="15"/>
      <c r="H300" s="15"/>
      <c r="I300" s="15"/>
      <c r="J300" s="15"/>
      <c r="K300" s="15"/>
      <c r="L300" s="15"/>
    </row>
    <row r="301" spans="2:12" ht="13" x14ac:dyDescent="0.6">
      <c r="B301" s="15"/>
      <c r="H301" s="15"/>
      <c r="I301" s="15"/>
      <c r="J301" s="15"/>
      <c r="K301" s="15"/>
      <c r="L301" s="15"/>
    </row>
    <row r="302" spans="2:12" ht="13" x14ac:dyDescent="0.6">
      <c r="B302" s="15"/>
      <c r="H302" s="15"/>
      <c r="I302" s="15"/>
      <c r="J302" s="15"/>
      <c r="K302" s="15"/>
      <c r="L302" s="15"/>
    </row>
    <row r="303" spans="2:12" ht="13" x14ac:dyDescent="0.6">
      <c r="B303" s="15"/>
      <c r="H303" s="15"/>
      <c r="I303" s="15"/>
      <c r="J303" s="15"/>
      <c r="K303" s="15"/>
      <c r="L303" s="15"/>
    </row>
    <row r="304" spans="2:12" ht="13" x14ac:dyDescent="0.6">
      <c r="B304" s="15"/>
      <c r="H304" s="15"/>
      <c r="I304" s="15"/>
      <c r="J304" s="15"/>
      <c r="K304" s="15"/>
      <c r="L304" s="15"/>
    </row>
    <row r="305" spans="2:12" ht="13" x14ac:dyDescent="0.6">
      <c r="B305" s="15"/>
      <c r="H305" s="15"/>
      <c r="I305" s="15"/>
      <c r="J305" s="15"/>
      <c r="K305" s="15"/>
      <c r="L305" s="15"/>
    </row>
    <row r="306" spans="2:12" ht="13" x14ac:dyDescent="0.6">
      <c r="B306" s="15"/>
      <c r="H306" s="15"/>
      <c r="I306" s="15"/>
      <c r="J306" s="15"/>
      <c r="K306" s="15"/>
      <c r="L306" s="15"/>
    </row>
    <row r="307" spans="2:12" ht="13" x14ac:dyDescent="0.6">
      <c r="B307" s="15"/>
      <c r="H307" s="15"/>
      <c r="I307" s="15"/>
      <c r="J307" s="15"/>
      <c r="K307" s="15"/>
      <c r="L307" s="15"/>
    </row>
    <row r="308" spans="2:12" ht="13" x14ac:dyDescent="0.6">
      <c r="B308" s="15"/>
      <c r="H308" s="15"/>
      <c r="I308" s="15"/>
      <c r="J308" s="15"/>
      <c r="K308" s="15"/>
      <c r="L308" s="15"/>
    </row>
    <row r="309" spans="2:12" ht="13" x14ac:dyDescent="0.6">
      <c r="B309" s="15"/>
      <c r="H309" s="15"/>
      <c r="I309" s="15"/>
      <c r="J309" s="15"/>
      <c r="K309" s="15"/>
      <c r="L309" s="15"/>
    </row>
    <row r="310" spans="2:12" ht="13" x14ac:dyDescent="0.6">
      <c r="B310" s="15"/>
      <c r="H310" s="15"/>
      <c r="I310" s="15"/>
      <c r="J310" s="15"/>
      <c r="K310" s="15"/>
      <c r="L310" s="15"/>
    </row>
    <row r="311" spans="2:12" ht="13" x14ac:dyDescent="0.6">
      <c r="B311" s="15"/>
      <c r="H311" s="15"/>
      <c r="I311" s="15"/>
      <c r="J311" s="15"/>
      <c r="K311" s="15"/>
      <c r="L311" s="15"/>
    </row>
    <row r="312" spans="2:12" ht="13" x14ac:dyDescent="0.6">
      <c r="B312" s="15"/>
      <c r="H312" s="15"/>
      <c r="I312" s="15"/>
      <c r="J312" s="15"/>
      <c r="K312" s="15"/>
      <c r="L312" s="15"/>
    </row>
    <row r="313" spans="2:12" ht="13" x14ac:dyDescent="0.6">
      <c r="B313" s="15"/>
      <c r="H313" s="15"/>
      <c r="I313" s="15"/>
      <c r="J313" s="15"/>
      <c r="K313" s="15"/>
      <c r="L313" s="15"/>
    </row>
    <row r="314" spans="2:12" ht="13" x14ac:dyDescent="0.6">
      <c r="B314" s="15"/>
      <c r="H314" s="15"/>
      <c r="I314" s="15"/>
      <c r="J314" s="15"/>
      <c r="K314" s="15"/>
      <c r="L314" s="15"/>
    </row>
    <row r="315" spans="2:12" ht="13" x14ac:dyDescent="0.6">
      <c r="B315" s="15"/>
      <c r="H315" s="15"/>
      <c r="I315" s="15"/>
      <c r="J315" s="15"/>
      <c r="K315" s="15"/>
      <c r="L315" s="15"/>
    </row>
    <row r="316" spans="2:12" ht="13" x14ac:dyDescent="0.6">
      <c r="B316" s="15"/>
      <c r="H316" s="15"/>
      <c r="I316" s="15"/>
      <c r="J316" s="15"/>
      <c r="K316" s="15"/>
      <c r="L316" s="15"/>
    </row>
    <row r="317" spans="2:12" ht="13" x14ac:dyDescent="0.6">
      <c r="B317" s="15"/>
      <c r="H317" s="15"/>
      <c r="I317" s="15"/>
      <c r="J317" s="15"/>
      <c r="K317" s="15"/>
      <c r="L317" s="15"/>
    </row>
    <row r="318" spans="2:12" ht="13" x14ac:dyDescent="0.6">
      <c r="B318" s="15"/>
      <c r="H318" s="15"/>
      <c r="I318" s="15"/>
      <c r="J318" s="15"/>
      <c r="K318" s="15"/>
      <c r="L318" s="15"/>
    </row>
    <row r="319" spans="2:12" ht="13" x14ac:dyDescent="0.6">
      <c r="B319" s="15"/>
      <c r="H319" s="15"/>
      <c r="I319" s="15"/>
      <c r="J319" s="15"/>
      <c r="K319" s="15"/>
      <c r="L319" s="15"/>
    </row>
    <row r="320" spans="2:12" ht="13" x14ac:dyDescent="0.6">
      <c r="B320" s="15"/>
      <c r="H320" s="15"/>
      <c r="I320" s="15"/>
      <c r="J320" s="15"/>
      <c r="K320" s="15"/>
      <c r="L320" s="15"/>
    </row>
    <row r="321" spans="2:12" ht="13" x14ac:dyDescent="0.6">
      <c r="B321" s="15"/>
      <c r="H321" s="15"/>
      <c r="I321" s="15"/>
      <c r="J321" s="15"/>
      <c r="K321" s="15"/>
      <c r="L321" s="15"/>
    </row>
    <row r="322" spans="2:12" ht="13" x14ac:dyDescent="0.6">
      <c r="B322" s="15"/>
      <c r="H322" s="15"/>
      <c r="I322" s="15"/>
      <c r="J322" s="15"/>
      <c r="K322" s="15"/>
      <c r="L322" s="15"/>
    </row>
    <row r="323" spans="2:12" ht="13" x14ac:dyDescent="0.6">
      <c r="B323" s="15"/>
      <c r="H323" s="15"/>
      <c r="I323" s="15"/>
      <c r="J323" s="15"/>
      <c r="K323" s="15"/>
      <c r="L323" s="15"/>
    </row>
    <row r="324" spans="2:12" ht="13" x14ac:dyDescent="0.6">
      <c r="B324" s="15"/>
      <c r="H324" s="15"/>
      <c r="I324" s="15"/>
      <c r="J324" s="15"/>
      <c r="K324" s="15"/>
      <c r="L324" s="15"/>
    </row>
    <row r="325" spans="2:12" ht="13" x14ac:dyDescent="0.6">
      <c r="B325" s="15"/>
      <c r="H325" s="15"/>
      <c r="I325" s="15"/>
      <c r="J325" s="15"/>
      <c r="K325" s="15"/>
      <c r="L325" s="15"/>
    </row>
    <row r="326" spans="2:12" ht="13" x14ac:dyDescent="0.6">
      <c r="B326" s="15"/>
      <c r="H326" s="15"/>
      <c r="I326" s="15"/>
      <c r="J326" s="15"/>
      <c r="K326" s="15"/>
      <c r="L326" s="15"/>
    </row>
    <row r="327" spans="2:12" ht="13" x14ac:dyDescent="0.6">
      <c r="B327" s="15"/>
      <c r="H327" s="15"/>
      <c r="I327" s="15"/>
      <c r="J327" s="15"/>
      <c r="K327" s="15"/>
      <c r="L327" s="15"/>
    </row>
    <row r="328" spans="2:12" ht="13" x14ac:dyDescent="0.6">
      <c r="B328" s="15"/>
      <c r="H328" s="15"/>
      <c r="I328" s="15"/>
      <c r="J328" s="15"/>
      <c r="K328" s="15"/>
      <c r="L328" s="15"/>
    </row>
    <row r="329" spans="2:12" ht="13" x14ac:dyDescent="0.6">
      <c r="B329" s="15"/>
      <c r="H329" s="15"/>
      <c r="I329" s="15"/>
      <c r="J329" s="15"/>
      <c r="K329" s="15"/>
      <c r="L329" s="15"/>
    </row>
    <row r="330" spans="2:12" ht="13" x14ac:dyDescent="0.6">
      <c r="B330" s="15"/>
      <c r="H330" s="15"/>
      <c r="I330" s="15"/>
      <c r="J330" s="15"/>
      <c r="K330" s="15"/>
      <c r="L330" s="15"/>
    </row>
    <row r="331" spans="2:12" ht="13" x14ac:dyDescent="0.6">
      <c r="B331" s="15"/>
      <c r="H331" s="15"/>
      <c r="I331" s="15"/>
      <c r="J331" s="15"/>
      <c r="K331" s="15"/>
      <c r="L331" s="15"/>
    </row>
    <row r="332" spans="2:12" ht="13" x14ac:dyDescent="0.6">
      <c r="B332" s="15"/>
      <c r="H332" s="15"/>
      <c r="I332" s="15"/>
      <c r="J332" s="15"/>
      <c r="K332" s="15"/>
      <c r="L332" s="15"/>
    </row>
    <row r="333" spans="2:12" ht="13" x14ac:dyDescent="0.6">
      <c r="B333" s="15"/>
      <c r="H333" s="15"/>
      <c r="I333" s="15"/>
      <c r="J333" s="15"/>
      <c r="K333" s="15"/>
      <c r="L333" s="15"/>
    </row>
    <row r="334" spans="2:12" ht="13" x14ac:dyDescent="0.6">
      <c r="B334" s="15"/>
      <c r="H334" s="15"/>
      <c r="I334" s="15"/>
      <c r="J334" s="15"/>
      <c r="K334" s="15"/>
      <c r="L334" s="15"/>
    </row>
    <row r="335" spans="2:12" ht="13" x14ac:dyDescent="0.6">
      <c r="B335" s="15"/>
      <c r="H335" s="15"/>
      <c r="I335" s="15"/>
      <c r="J335" s="15"/>
      <c r="K335" s="15"/>
      <c r="L335" s="15"/>
    </row>
    <row r="336" spans="2:12" ht="13" x14ac:dyDescent="0.6">
      <c r="B336" s="15"/>
      <c r="H336" s="15"/>
      <c r="I336" s="15"/>
      <c r="J336" s="15"/>
      <c r="K336" s="15"/>
      <c r="L336" s="15"/>
    </row>
    <row r="337" spans="2:12" ht="13" x14ac:dyDescent="0.6">
      <c r="B337" s="15"/>
      <c r="H337" s="15"/>
      <c r="I337" s="15"/>
      <c r="J337" s="15"/>
      <c r="K337" s="15"/>
      <c r="L337" s="15"/>
    </row>
    <row r="338" spans="2:12" ht="13" x14ac:dyDescent="0.6">
      <c r="B338" s="15"/>
      <c r="H338" s="15"/>
      <c r="I338" s="15"/>
      <c r="J338" s="15"/>
      <c r="K338" s="15"/>
      <c r="L338" s="15"/>
    </row>
    <row r="339" spans="2:12" ht="13" x14ac:dyDescent="0.6">
      <c r="B339" s="15"/>
      <c r="H339" s="15"/>
      <c r="I339" s="15"/>
      <c r="J339" s="15"/>
      <c r="K339" s="15"/>
      <c r="L339" s="15"/>
    </row>
    <row r="340" spans="2:12" ht="13" x14ac:dyDescent="0.6">
      <c r="B340" s="15"/>
      <c r="H340" s="15"/>
      <c r="I340" s="15"/>
      <c r="J340" s="15"/>
      <c r="K340" s="15"/>
      <c r="L340" s="15"/>
    </row>
    <row r="341" spans="2:12" ht="13" x14ac:dyDescent="0.6">
      <c r="B341" s="15"/>
      <c r="H341" s="15"/>
      <c r="I341" s="15"/>
      <c r="J341" s="15"/>
      <c r="K341" s="15"/>
      <c r="L341" s="15"/>
    </row>
    <row r="342" spans="2:12" ht="13" x14ac:dyDescent="0.6">
      <c r="B342" s="15"/>
      <c r="H342" s="15"/>
      <c r="I342" s="15"/>
      <c r="J342" s="15"/>
      <c r="K342" s="15"/>
      <c r="L342" s="15"/>
    </row>
    <row r="343" spans="2:12" ht="13" x14ac:dyDescent="0.6">
      <c r="B343" s="15"/>
      <c r="H343" s="15"/>
      <c r="I343" s="15"/>
      <c r="J343" s="15"/>
      <c r="K343" s="15"/>
      <c r="L343" s="15"/>
    </row>
    <row r="344" spans="2:12" ht="13" x14ac:dyDescent="0.6">
      <c r="B344" s="15"/>
      <c r="H344" s="15"/>
      <c r="I344" s="15"/>
      <c r="J344" s="15"/>
      <c r="K344" s="15"/>
      <c r="L344" s="15"/>
    </row>
    <row r="345" spans="2:12" ht="13" x14ac:dyDescent="0.6">
      <c r="B345" s="15"/>
      <c r="H345" s="15"/>
      <c r="I345" s="15"/>
      <c r="J345" s="15"/>
      <c r="K345" s="15"/>
      <c r="L345" s="15"/>
    </row>
    <row r="346" spans="2:12" ht="13" x14ac:dyDescent="0.6">
      <c r="B346" s="15"/>
      <c r="H346" s="15"/>
      <c r="I346" s="15"/>
      <c r="J346" s="15"/>
      <c r="K346" s="15"/>
      <c r="L346" s="15"/>
    </row>
    <row r="347" spans="2:12" ht="13" x14ac:dyDescent="0.6">
      <c r="B347" s="15"/>
      <c r="H347" s="15"/>
      <c r="I347" s="15"/>
      <c r="J347" s="15"/>
      <c r="K347" s="15"/>
      <c r="L347" s="15"/>
    </row>
    <row r="348" spans="2:12" ht="13" x14ac:dyDescent="0.6">
      <c r="B348" s="15"/>
      <c r="H348" s="15"/>
      <c r="I348" s="15"/>
      <c r="J348" s="15"/>
      <c r="K348" s="15"/>
      <c r="L348" s="15"/>
    </row>
    <row r="349" spans="2:12" ht="13" x14ac:dyDescent="0.6">
      <c r="B349" s="15"/>
      <c r="H349" s="15"/>
      <c r="I349" s="15"/>
      <c r="J349" s="15"/>
      <c r="K349" s="15"/>
      <c r="L349" s="15"/>
    </row>
    <row r="350" spans="2:12" ht="13" x14ac:dyDescent="0.6">
      <c r="B350" s="15"/>
      <c r="H350" s="15"/>
      <c r="I350" s="15"/>
      <c r="J350" s="15"/>
      <c r="K350" s="15"/>
      <c r="L350" s="15"/>
    </row>
    <row r="351" spans="2:12" ht="13" x14ac:dyDescent="0.6">
      <c r="B351" s="15"/>
      <c r="H351" s="15"/>
      <c r="I351" s="15"/>
      <c r="J351" s="15"/>
      <c r="K351" s="15"/>
      <c r="L351" s="15"/>
    </row>
    <row r="352" spans="2:12" ht="13" x14ac:dyDescent="0.6">
      <c r="B352" s="15"/>
      <c r="H352" s="15"/>
      <c r="I352" s="15"/>
      <c r="J352" s="15"/>
      <c r="K352" s="15"/>
      <c r="L352" s="15"/>
    </row>
    <row r="353" spans="2:12" ht="13" x14ac:dyDescent="0.6">
      <c r="B353" s="15"/>
      <c r="H353" s="15"/>
      <c r="I353" s="15"/>
      <c r="J353" s="15"/>
      <c r="K353" s="15"/>
      <c r="L353" s="15"/>
    </row>
    <row r="354" spans="2:12" ht="13" x14ac:dyDescent="0.6">
      <c r="B354" s="15"/>
      <c r="H354" s="15"/>
      <c r="I354" s="15"/>
      <c r="J354" s="15"/>
      <c r="K354" s="15"/>
      <c r="L354" s="15"/>
    </row>
    <row r="355" spans="2:12" ht="13" x14ac:dyDescent="0.6">
      <c r="B355" s="15"/>
      <c r="H355" s="15"/>
      <c r="I355" s="15"/>
      <c r="J355" s="15"/>
      <c r="K355" s="15"/>
      <c r="L355" s="15"/>
    </row>
    <row r="356" spans="2:12" ht="13" x14ac:dyDescent="0.6">
      <c r="B356" s="15"/>
      <c r="H356" s="15"/>
      <c r="I356" s="15"/>
      <c r="J356" s="15"/>
      <c r="K356" s="15"/>
      <c r="L356" s="15"/>
    </row>
    <row r="357" spans="2:12" ht="13" x14ac:dyDescent="0.6">
      <c r="B357" s="15"/>
      <c r="H357" s="15"/>
      <c r="I357" s="15"/>
      <c r="J357" s="15"/>
      <c r="K357" s="15"/>
      <c r="L357" s="15"/>
    </row>
    <row r="358" spans="2:12" ht="13" x14ac:dyDescent="0.6">
      <c r="B358" s="15"/>
      <c r="H358" s="15"/>
      <c r="I358" s="15"/>
      <c r="J358" s="15"/>
      <c r="K358" s="15"/>
      <c r="L358" s="15"/>
    </row>
    <row r="359" spans="2:12" ht="13" x14ac:dyDescent="0.6">
      <c r="B359" s="15"/>
      <c r="H359" s="15"/>
      <c r="I359" s="15"/>
      <c r="J359" s="15"/>
      <c r="K359" s="15"/>
      <c r="L359" s="15"/>
    </row>
    <row r="360" spans="2:12" ht="13" x14ac:dyDescent="0.6">
      <c r="B360" s="15"/>
      <c r="H360" s="15"/>
      <c r="I360" s="15"/>
      <c r="J360" s="15"/>
      <c r="K360" s="15"/>
      <c r="L360" s="15"/>
    </row>
    <row r="361" spans="2:12" ht="13" x14ac:dyDescent="0.6">
      <c r="B361" s="15"/>
      <c r="H361" s="15"/>
      <c r="I361" s="15"/>
      <c r="J361" s="15"/>
      <c r="K361" s="15"/>
      <c r="L361" s="15"/>
    </row>
    <row r="362" spans="2:12" ht="13" x14ac:dyDescent="0.6">
      <c r="B362" s="15"/>
      <c r="H362" s="15"/>
      <c r="I362" s="15"/>
      <c r="J362" s="15"/>
      <c r="K362" s="15"/>
      <c r="L362" s="15"/>
    </row>
    <row r="363" spans="2:12" ht="13" x14ac:dyDescent="0.6">
      <c r="B363" s="15"/>
      <c r="H363" s="15"/>
      <c r="I363" s="15"/>
      <c r="J363" s="15"/>
      <c r="K363" s="15"/>
      <c r="L363" s="15"/>
    </row>
    <row r="364" spans="2:12" ht="13" x14ac:dyDescent="0.6">
      <c r="B364" s="15"/>
      <c r="H364" s="15"/>
      <c r="I364" s="15"/>
      <c r="J364" s="15"/>
      <c r="K364" s="15"/>
      <c r="L364" s="15"/>
    </row>
    <row r="365" spans="2:12" ht="13" x14ac:dyDescent="0.6">
      <c r="B365" s="15"/>
      <c r="H365" s="15"/>
      <c r="I365" s="15"/>
      <c r="J365" s="15"/>
      <c r="K365" s="15"/>
      <c r="L365" s="15"/>
    </row>
    <row r="366" spans="2:12" ht="13" x14ac:dyDescent="0.6">
      <c r="B366" s="15"/>
      <c r="H366" s="15"/>
      <c r="I366" s="15"/>
      <c r="J366" s="15"/>
      <c r="K366" s="15"/>
      <c r="L366" s="15"/>
    </row>
    <row r="367" spans="2:12" ht="13" x14ac:dyDescent="0.6">
      <c r="B367" s="15"/>
      <c r="H367" s="15"/>
      <c r="I367" s="15"/>
      <c r="J367" s="15"/>
      <c r="K367" s="15"/>
      <c r="L367" s="15"/>
    </row>
    <row r="368" spans="2:12" ht="13" x14ac:dyDescent="0.6">
      <c r="B368" s="15"/>
      <c r="H368" s="15"/>
      <c r="I368" s="15"/>
      <c r="J368" s="15"/>
      <c r="K368" s="15"/>
      <c r="L368" s="15"/>
    </row>
    <row r="369" spans="2:12" ht="13" x14ac:dyDescent="0.6">
      <c r="B369" s="15"/>
      <c r="H369" s="15"/>
      <c r="I369" s="15"/>
      <c r="J369" s="15"/>
      <c r="K369" s="15"/>
      <c r="L369" s="15"/>
    </row>
    <row r="370" spans="2:12" ht="13" x14ac:dyDescent="0.6">
      <c r="B370" s="15"/>
      <c r="H370" s="15"/>
      <c r="I370" s="15"/>
      <c r="J370" s="15"/>
      <c r="K370" s="15"/>
      <c r="L370" s="15"/>
    </row>
    <row r="371" spans="2:12" ht="13" x14ac:dyDescent="0.6">
      <c r="B371" s="15"/>
      <c r="H371" s="15"/>
      <c r="I371" s="15"/>
      <c r="J371" s="15"/>
      <c r="K371" s="15"/>
      <c r="L371" s="15"/>
    </row>
    <row r="372" spans="2:12" ht="13" x14ac:dyDescent="0.6">
      <c r="B372" s="15"/>
      <c r="H372" s="15"/>
      <c r="I372" s="15"/>
      <c r="J372" s="15"/>
      <c r="K372" s="15"/>
      <c r="L372" s="15"/>
    </row>
    <row r="373" spans="2:12" ht="13" x14ac:dyDescent="0.6">
      <c r="B373" s="15"/>
      <c r="H373" s="15"/>
      <c r="I373" s="15"/>
      <c r="J373" s="15"/>
      <c r="K373" s="15"/>
      <c r="L373" s="15"/>
    </row>
    <row r="374" spans="2:12" ht="13" x14ac:dyDescent="0.6">
      <c r="B374" s="15"/>
      <c r="H374" s="15"/>
      <c r="I374" s="15"/>
      <c r="J374" s="15"/>
      <c r="K374" s="15"/>
      <c r="L374" s="15"/>
    </row>
    <row r="375" spans="2:12" ht="13" x14ac:dyDescent="0.6">
      <c r="B375" s="15"/>
      <c r="H375" s="15"/>
      <c r="I375" s="15"/>
      <c r="J375" s="15"/>
      <c r="K375" s="15"/>
      <c r="L375" s="15"/>
    </row>
    <row r="376" spans="2:12" ht="13" x14ac:dyDescent="0.6">
      <c r="B376" s="15"/>
      <c r="H376" s="15"/>
      <c r="I376" s="15"/>
      <c r="J376" s="15"/>
      <c r="K376" s="15"/>
      <c r="L376" s="15"/>
    </row>
    <row r="377" spans="2:12" ht="13" x14ac:dyDescent="0.6">
      <c r="B377" s="15"/>
      <c r="H377" s="15"/>
      <c r="I377" s="15"/>
      <c r="J377" s="15"/>
      <c r="K377" s="15"/>
      <c r="L377" s="15"/>
    </row>
    <row r="378" spans="2:12" ht="13" x14ac:dyDescent="0.6">
      <c r="B378" s="15"/>
      <c r="H378" s="15"/>
      <c r="I378" s="15"/>
      <c r="J378" s="15"/>
      <c r="K378" s="15"/>
      <c r="L378" s="15"/>
    </row>
    <row r="379" spans="2:12" ht="13" x14ac:dyDescent="0.6">
      <c r="B379" s="15"/>
      <c r="H379" s="15"/>
      <c r="I379" s="15"/>
      <c r="J379" s="15"/>
      <c r="K379" s="15"/>
      <c r="L379" s="15"/>
    </row>
    <row r="380" spans="2:12" ht="13" x14ac:dyDescent="0.6">
      <c r="B380" s="15"/>
      <c r="H380" s="15"/>
      <c r="I380" s="15"/>
      <c r="J380" s="15"/>
      <c r="K380" s="15"/>
      <c r="L380" s="15"/>
    </row>
    <row r="381" spans="2:12" ht="13" x14ac:dyDescent="0.6">
      <c r="B381" s="15"/>
      <c r="H381" s="15"/>
      <c r="I381" s="15"/>
      <c r="J381" s="15"/>
      <c r="K381" s="15"/>
      <c r="L381" s="15"/>
    </row>
    <row r="382" spans="2:12" ht="13" x14ac:dyDescent="0.6">
      <c r="B382" s="15"/>
      <c r="H382" s="15"/>
      <c r="I382" s="15"/>
      <c r="J382" s="15"/>
      <c r="K382" s="15"/>
      <c r="L382" s="15"/>
    </row>
    <row r="383" spans="2:12" ht="13" x14ac:dyDescent="0.6">
      <c r="B383" s="15"/>
      <c r="H383" s="15"/>
      <c r="I383" s="15"/>
      <c r="J383" s="15"/>
      <c r="K383" s="15"/>
      <c r="L383" s="15"/>
    </row>
    <row r="384" spans="2:12" ht="13" x14ac:dyDescent="0.6">
      <c r="B384" s="15"/>
      <c r="H384" s="15"/>
      <c r="I384" s="15"/>
      <c r="J384" s="15"/>
      <c r="K384" s="15"/>
      <c r="L384" s="15"/>
    </row>
    <row r="385" spans="2:12" ht="13" x14ac:dyDescent="0.6">
      <c r="B385" s="15"/>
      <c r="H385" s="15"/>
      <c r="I385" s="15"/>
      <c r="J385" s="15"/>
      <c r="K385" s="15"/>
      <c r="L385" s="15"/>
    </row>
    <row r="386" spans="2:12" ht="13" x14ac:dyDescent="0.6">
      <c r="B386" s="15"/>
      <c r="H386" s="15"/>
      <c r="I386" s="15"/>
      <c r="J386" s="15"/>
      <c r="K386" s="15"/>
      <c r="L386" s="15"/>
    </row>
    <row r="387" spans="2:12" ht="13" x14ac:dyDescent="0.6">
      <c r="B387" s="15"/>
      <c r="H387" s="15"/>
      <c r="I387" s="15"/>
      <c r="J387" s="15"/>
      <c r="K387" s="15"/>
      <c r="L387" s="15"/>
    </row>
    <row r="388" spans="2:12" ht="13" x14ac:dyDescent="0.6">
      <c r="B388" s="15"/>
      <c r="H388" s="15"/>
      <c r="I388" s="15"/>
      <c r="J388" s="15"/>
      <c r="K388" s="15"/>
      <c r="L388" s="15"/>
    </row>
    <row r="389" spans="2:12" ht="13" x14ac:dyDescent="0.6">
      <c r="B389" s="15"/>
      <c r="H389" s="15"/>
      <c r="I389" s="15"/>
      <c r="J389" s="15"/>
      <c r="K389" s="15"/>
      <c r="L389" s="15"/>
    </row>
    <row r="390" spans="2:12" ht="13" x14ac:dyDescent="0.6">
      <c r="B390" s="15"/>
      <c r="H390" s="15"/>
      <c r="I390" s="15"/>
      <c r="J390" s="15"/>
      <c r="K390" s="15"/>
      <c r="L390" s="15"/>
    </row>
    <row r="391" spans="2:12" ht="13" x14ac:dyDescent="0.6">
      <c r="B391" s="15"/>
      <c r="H391" s="15"/>
      <c r="I391" s="15"/>
      <c r="J391" s="15"/>
      <c r="K391" s="15"/>
      <c r="L391" s="15"/>
    </row>
    <row r="392" spans="2:12" ht="13" x14ac:dyDescent="0.6">
      <c r="B392" s="15"/>
      <c r="H392" s="15"/>
      <c r="I392" s="15"/>
      <c r="J392" s="15"/>
      <c r="K392" s="15"/>
      <c r="L392" s="15"/>
    </row>
    <row r="393" spans="2:12" ht="13" x14ac:dyDescent="0.6">
      <c r="B393" s="15"/>
      <c r="H393" s="15"/>
      <c r="I393" s="15"/>
      <c r="J393" s="15"/>
      <c r="K393" s="15"/>
      <c r="L393" s="15"/>
    </row>
    <row r="394" spans="2:12" ht="13" x14ac:dyDescent="0.6">
      <c r="B394" s="15"/>
      <c r="H394" s="15"/>
      <c r="I394" s="15"/>
      <c r="J394" s="15"/>
      <c r="K394" s="15"/>
      <c r="L394" s="15"/>
    </row>
    <row r="395" spans="2:12" ht="13" x14ac:dyDescent="0.6">
      <c r="B395" s="15"/>
      <c r="H395" s="15"/>
      <c r="I395" s="15"/>
      <c r="J395" s="15"/>
      <c r="K395" s="15"/>
      <c r="L395" s="15"/>
    </row>
    <row r="396" spans="2:12" ht="13" x14ac:dyDescent="0.6">
      <c r="B396" s="15"/>
      <c r="H396" s="15"/>
      <c r="I396" s="15"/>
      <c r="J396" s="15"/>
      <c r="K396" s="15"/>
      <c r="L396" s="15"/>
    </row>
    <row r="397" spans="2:12" ht="13" x14ac:dyDescent="0.6">
      <c r="B397" s="15"/>
      <c r="H397" s="15"/>
      <c r="I397" s="15"/>
      <c r="J397" s="15"/>
      <c r="K397" s="15"/>
      <c r="L397" s="15"/>
    </row>
    <row r="398" spans="2:12" ht="13" x14ac:dyDescent="0.6">
      <c r="B398" s="15"/>
      <c r="H398" s="15"/>
      <c r="I398" s="15"/>
      <c r="J398" s="15"/>
      <c r="K398" s="15"/>
      <c r="L398" s="15"/>
    </row>
    <row r="399" spans="2:12" ht="13" x14ac:dyDescent="0.6">
      <c r="B399" s="15"/>
      <c r="H399" s="15"/>
      <c r="I399" s="15"/>
      <c r="J399" s="15"/>
      <c r="K399" s="15"/>
      <c r="L399" s="15"/>
    </row>
    <row r="400" spans="2:12" ht="13" x14ac:dyDescent="0.6">
      <c r="B400" s="15"/>
      <c r="H400" s="15"/>
      <c r="I400" s="15"/>
      <c r="J400" s="15"/>
      <c r="K400" s="15"/>
      <c r="L400" s="15"/>
    </row>
    <row r="401" spans="2:12" ht="13" x14ac:dyDescent="0.6">
      <c r="B401" s="15"/>
      <c r="H401" s="15"/>
      <c r="I401" s="15"/>
      <c r="J401" s="15"/>
      <c r="K401" s="15"/>
      <c r="L401" s="15"/>
    </row>
    <row r="402" spans="2:12" ht="13" x14ac:dyDescent="0.6">
      <c r="B402" s="15"/>
      <c r="H402" s="15"/>
      <c r="I402" s="15"/>
      <c r="J402" s="15"/>
      <c r="K402" s="15"/>
      <c r="L402" s="15"/>
    </row>
    <row r="403" spans="2:12" ht="13" x14ac:dyDescent="0.6">
      <c r="B403" s="15"/>
      <c r="H403" s="15"/>
      <c r="I403" s="15"/>
      <c r="J403" s="15"/>
      <c r="K403" s="15"/>
      <c r="L403" s="15"/>
    </row>
    <row r="404" spans="2:12" ht="13" x14ac:dyDescent="0.6">
      <c r="B404" s="15"/>
      <c r="H404" s="15"/>
      <c r="I404" s="15"/>
      <c r="J404" s="15"/>
      <c r="K404" s="15"/>
      <c r="L404" s="15"/>
    </row>
    <row r="405" spans="2:12" ht="13" x14ac:dyDescent="0.6">
      <c r="B405" s="15"/>
      <c r="H405" s="15"/>
      <c r="I405" s="15"/>
      <c r="J405" s="15"/>
      <c r="K405" s="15"/>
      <c r="L405" s="15"/>
    </row>
    <row r="406" spans="2:12" ht="13" x14ac:dyDescent="0.6">
      <c r="B406" s="15"/>
      <c r="H406" s="15"/>
      <c r="I406" s="15"/>
      <c r="J406" s="15"/>
      <c r="K406" s="15"/>
      <c r="L406" s="15"/>
    </row>
    <row r="407" spans="2:12" ht="13" x14ac:dyDescent="0.6">
      <c r="B407" s="15"/>
      <c r="H407" s="15"/>
      <c r="I407" s="15"/>
      <c r="J407" s="15"/>
      <c r="K407" s="15"/>
      <c r="L407" s="15"/>
    </row>
    <row r="408" spans="2:12" ht="13" x14ac:dyDescent="0.6">
      <c r="B408" s="15"/>
      <c r="H408" s="15"/>
      <c r="I408" s="15"/>
      <c r="J408" s="15"/>
      <c r="K408" s="15"/>
      <c r="L408" s="15"/>
    </row>
    <row r="409" spans="2:12" ht="13" x14ac:dyDescent="0.6">
      <c r="B409" s="15"/>
      <c r="H409" s="15"/>
      <c r="I409" s="15"/>
      <c r="J409" s="15"/>
      <c r="K409" s="15"/>
      <c r="L409" s="15"/>
    </row>
    <row r="410" spans="2:12" ht="13" x14ac:dyDescent="0.6">
      <c r="B410" s="15"/>
      <c r="H410" s="15"/>
      <c r="I410" s="15"/>
      <c r="J410" s="15"/>
      <c r="K410" s="15"/>
      <c r="L410" s="15"/>
    </row>
    <row r="411" spans="2:12" ht="13" x14ac:dyDescent="0.6">
      <c r="B411" s="15"/>
      <c r="H411" s="15"/>
      <c r="I411" s="15"/>
      <c r="J411" s="15"/>
      <c r="K411" s="15"/>
      <c r="L411" s="15"/>
    </row>
    <row r="412" spans="2:12" ht="13" x14ac:dyDescent="0.6">
      <c r="B412" s="15"/>
      <c r="H412" s="15"/>
      <c r="I412" s="15"/>
      <c r="J412" s="15"/>
      <c r="K412" s="15"/>
      <c r="L412" s="15"/>
    </row>
    <row r="413" spans="2:12" ht="13" x14ac:dyDescent="0.6">
      <c r="B413" s="15"/>
      <c r="H413" s="15"/>
      <c r="I413" s="15"/>
      <c r="J413" s="15"/>
      <c r="K413" s="15"/>
      <c r="L413" s="15"/>
    </row>
    <row r="414" spans="2:12" ht="13" x14ac:dyDescent="0.6">
      <c r="B414" s="15"/>
      <c r="H414" s="15"/>
      <c r="I414" s="15"/>
      <c r="J414" s="15"/>
      <c r="K414" s="15"/>
      <c r="L414" s="15"/>
    </row>
    <row r="415" spans="2:12" ht="13" x14ac:dyDescent="0.6">
      <c r="B415" s="15"/>
      <c r="H415" s="15"/>
      <c r="I415" s="15"/>
      <c r="J415" s="15"/>
      <c r="K415" s="15"/>
      <c r="L415" s="15"/>
    </row>
    <row r="416" spans="2:12" ht="13" x14ac:dyDescent="0.6">
      <c r="B416" s="15"/>
      <c r="H416" s="15"/>
      <c r="I416" s="15"/>
      <c r="J416" s="15"/>
      <c r="K416" s="15"/>
      <c r="L416" s="15"/>
    </row>
    <row r="417" spans="2:12" ht="13" x14ac:dyDescent="0.6">
      <c r="B417" s="15"/>
      <c r="H417" s="15"/>
      <c r="I417" s="15"/>
      <c r="J417" s="15"/>
      <c r="K417" s="15"/>
      <c r="L417" s="15"/>
    </row>
    <row r="418" spans="2:12" ht="13" x14ac:dyDescent="0.6">
      <c r="B418" s="15"/>
      <c r="H418" s="15"/>
      <c r="I418" s="15"/>
      <c r="J418" s="15"/>
      <c r="K418" s="15"/>
      <c r="L418" s="15"/>
    </row>
    <row r="419" spans="2:12" ht="13" x14ac:dyDescent="0.6">
      <c r="B419" s="15"/>
      <c r="H419" s="15"/>
      <c r="I419" s="15"/>
      <c r="J419" s="15"/>
      <c r="K419" s="15"/>
      <c r="L419" s="15"/>
    </row>
    <row r="420" spans="2:12" ht="13" x14ac:dyDescent="0.6">
      <c r="B420" s="15"/>
      <c r="H420" s="15"/>
      <c r="I420" s="15"/>
      <c r="J420" s="15"/>
      <c r="K420" s="15"/>
      <c r="L420" s="15"/>
    </row>
    <row r="421" spans="2:12" ht="13" x14ac:dyDescent="0.6">
      <c r="B421" s="15"/>
      <c r="H421" s="15"/>
      <c r="I421" s="15"/>
      <c r="J421" s="15"/>
      <c r="K421" s="15"/>
      <c r="L421" s="15"/>
    </row>
    <row r="422" spans="2:12" ht="13" x14ac:dyDescent="0.6">
      <c r="B422" s="15"/>
      <c r="H422" s="15"/>
      <c r="I422" s="15"/>
      <c r="J422" s="15"/>
      <c r="K422" s="15"/>
      <c r="L422" s="15"/>
    </row>
    <row r="423" spans="2:12" ht="13" x14ac:dyDescent="0.6">
      <c r="B423" s="15"/>
      <c r="H423" s="15"/>
      <c r="I423" s="15"/>
      <c r="J423" s="15"/>
      <c r="K423" s="15"/>
      <c r="L423" s="15"/>
    </row>
    <row r="424" spans="2:12" ht="13" x14ac:dyDescent="0.6">
      <c r="B424" s="15"/>
      <c r="H424" s="15"/>
      <c r="I424" s="15"/>
      <c r="J424" s="15"/>
      <c r="K424" s="15"/>
      <c r="L424" s="15"/>
    </row>
    <row r="425" spans="2:12" ht="13" x14ac:dyDescent="0.6">
      <c r="B425" s="15"/>
      <c r="H425" s="15"/>
      <c r="I425" s="15"/>
      <c r="J425" s="15"/>
      <c r="K425" s="15"/>
      <c r="L425" s="15"/>
    </row>
    <row r="426" spans="2:12" ht="13" x14ac:dyDescent="0.6">
      <c r="B426" s="15"/>
      <c r="H426" s="15"/>
      <c r="I426" s="15"/>
      <c r="J426" s="15"/>
      <c r="K426" s="15"/>
      <c r="L426" s="15"/>
    </row>
    <row r="427" spans="2:12" ht="13" x14ac:dyDescent="0.6">
      <c r="B427" s="15"/>
      <c r="H427" s="15"/>
      <c r="I427" s="15"/>
      <c r="J427" s="15"/>
      <c r="K427" s="15"/>
      <c r="L427" s="15"/>
    </row>
    <row r="428" spans="2:12" ht="13" x14ac:dyDescent="0.6">
      <c r="B428" s="15"/>
      <c r="H428" s="15"/>
      <c r="I428" s="15"/>
      <c r="J428" s="15"/>
      <c r="K428" s="15"/>
      <c r="L428" s="15"/>
    </row>
    <row r="429" spans="2:12" ht="13" x14ac:dyDescent="0.6">
      <c r="B429" s="15"/>
      <c r="H429" s="15"/>
      <c r="I429" s="15"/>
      <c r="J429" s="15"/>
      <c r="K429" s="15"/>
      <c r="L429" s="15"/>
    </row>
    <row r="430" spans="2:12" ht="13" x14ac:dyDescent="0.6">
      <c r="B430" s="15"/>
      <c r="H430" s="15"/>
      <c r="I430" s="15"/>
      <c r="J430" s="15"/>
      <c r="K430" s="15"/>
      <c r="L430" s="15"/>
    </row>
    <row r="431" spans="2:12" ht="13" x14ac:dyDescent="0.6">
      <c r="B431" s="15"/>
      <c r="H431" s="15"/>
      <c r="I431" s="15"/>
      <c r="J431" s="15"/>
      <c r="K431" s="15"/>
      <c r="L431" s="15"/>
    </row>
    <row r="432" spans="2:12" ht="13" x14ac:dyDescent="0.6">
      <c r="B432" s="15"/>
      <c r="H432" s="15"/>
      <c r="I432" s="15"/>
      <c r="J432" s="15"/>
      <c r="K432" s="15"/>
      <c r="L432" s="15"/>
    </row>
    <row r="433" spans="2:12" ht="13" x14ac:dyDescent="0.6">
      <c r="B433" s="15"/>
      <c r="H433" s="15"/>
      <c r="I433" s="15"/>
      <c r="J433" s="15"/>
      <c r="K433" s="15"/>
      <c r="L433" s="15"/>
    </row>
    <row r="434" spans="2:12" ht="13" x14ac:dyDescent="0.6">
      <c r="B434" s="15"/>
      <c r="H434" s="15"/>
      <c r="I434" s="15"/>
      <c r="J434" s="15"/>
      <c r="K434" s="15"/>
      <c r="L434" s="15"/>
    </row>
    <row r="435" spans="2:12" ht="13" x14ac:dyDescent="0.6">
      <c r="B435" s="15"/>
      <c r="H435" s="15"/>
      <c r="I435" s="15"/>
      <c r="J435" s="15"/>
      <c r="K435" s="15"/>
      <c r="L435" s="15"/>
    </row>
    <row r="436" spans="2:12" ht="13" x14ac:dyDescent="0.6">
      <c r="B436" s="15"/>
      <c r="H436" s="15"/>
      <c r="I436" s="15"/>
      <c r="J436" s="15"/>
      <c r="K436" s="15"/>
      <c r="L436" s="15"/>
    </row>
    <row r="437" spans="2:12" ht="13" x14ac:dyDescent="0.6">
      <c r="B437" s="15"/>
      <c r="H437" s="15"/>
      <c r="I437" s="15"/>
      <c r="J437" s="15"/>
      <c r="K437" s="15"/>
      <c r="L437" s="15"/>
    </row>
    <row r="438" spans="2:12" ht="13" x14ac:dyDescent="0.6">
      <c r="B438" s="15"/>
      <c r="H438" s="15"/>
      <c r="I438" s="15"/>
      <c r="J438" s="15"/>
      <c r="K438" s="15"/>
      <c r="L438" s="15"/>
    </row>
    <row r="439" spans="2:12" ht="13" x14ac:dyDescent="0.6">
      <c r="B439" s="15"/>
      <c r="H439" s="15"/>
      <c r="I439" s="15"/>
      <c r="J439" s="15"/>
      <c r="K439" s="15"/>
      <c r="L439" s="15"/>
    </row>
    <row r="440" spans="2:12" ht="13" x14ac:dyDescent="0.6">
      <c r="B440" s="15"/>
      <c r="H440" s="15"/>
      <c r="I440" s="15"/>
      <c r="J440" s="15"/>
      <c r="K440" s="15"/>
      <c r="L440" s="15"/>
    </row>
    <row r="441" spans="2:12" ht="13" x14ac:dyDescent="0.6">
      <c r="B441" s="15"/>
      <c r="H441" s="15"/>
      <c r="I441" s="15"/>
      <c r="J441" s="15"/>
      <c r="K441" s="15"/>
      <c r="L441" s="15"/>
    </row>
    <row r="442" spans="2:12" ht="13" x14ac:dyDescent="0.6">
      <c r="B442" s="15"/>
      <c r="H442" s="15"/>
      <c r="I442" s="15"/>
      <c r="J442" s="15"/>
      <c r="K442" s="15"/>
      <c r="L442" s="15"/>
    </row>
    <row r="443" spans="2:12" ht="13" x14ac:dyDescent="0.6">
      <c r="B443" s="15"/>
      <c r="H443" s="15"/>
      <c r="I443" s="15"/>
      <c r="J443" s="15"/>
      <c r="K443" s="15"/>
      <c r="L443" s="15"/>
    </row>
    <row r="444" spans="2:12" ht="13" x14ac:dyDescent="0.6">
      <c r="B444" s="15"/>
      <c r="H444" s="15"/>
      <c r="I444" s="15"/>
      <c r="J444" s="15"/>
      <c r="K444" s="15"/>
      <c r="L444" s="15"/>
    </row>
    <row r="445" spans="2:12" ht="13" x14ac:dyDescent="0.6">
      <c r="B445" s="15"/>
      <c r="H445" s="15"/>
      <c r="I445" s="15"/>
      <c r="J445" s="15"/>
      <c r="K445" s="15"/>
      <c r="L445" s="15"/>
    </row>
    <row r="446" spans="2:12" ht="13" x14ac:dyDescent="0.6">
      <c r="B446" s="15"/>
      <c r="H446" s="15"/>
      <c r="I446" s="15"/>
      <c r="J446" s="15"/>
      <c r="K446" s="15"/>
      <c r="L446" s="15"/>
    </row>
    <row r="447" spans="2:12" ht="13" x14ac:dyDescent="0.6">
      <c r="B447" s="15"/>
      <c r="H447" s="15"/>
      <c r="I447" s="15"/>
      <c r="J447" s="15"/>
      <c r="K447" s="15"/>
      <c r="L447" s="15"/>
    </row>
    <row r="448" spans="2:12" ht="13" x14ac:dyDescent="0.6">
      <c r="B448" s="15"/>
      <c r="H448" s="15"/>
      <c r="I448" s="15"/>
      <c r="J448" s="15"/>
      <c r="K448" s="15"/>
      <c r="L448" s="15"/>
    </row>
    <row r="449" spans="2:12" ht="13" x14ac:dyDescent="0.6">
      <c r="B449" s="15"/>
      <c r="H449" s="15"/>
      <c r="I449" s="15"/>
      <c r="J449" s="15"/>
      <c r="K449" s="15"/>
      <c r="L449" s="15"/>
    </row>
    <row r="450" spans="2:12" ht="13" x14ac:dyDescent="0.6">
      <c r="B450" s="15"/>
      <c r="H450" s="15"/>
      <c r="I450" s="15"/>
      <c r="J450" s="15"/>
      <c r="K450" s="15"/>
      <c r="L450" s="15"/>
    </row>
    <row r="451" spans="2:12" ht="13" x14ac:dyDescent="0.6">
      <c r="B451" s="15"/>
      <c r="H451" s="15"/>
      <c r="I451" s="15"/>
      <c r="J451" s="15"/>
      <c r="K451" s="15"/>
      <c r="L451" s="15"/>
    </row>
    <row r="452" spans="2:12" ht="13" x14ac:dyDescent="0.6">
      <c r="B452" s="15"/>
      <c r="H452" s="15"/>
      <c r="I452" s="15"/>
      <c r="J452" s="15"/>
      <c r="K452" s="15"/>
      <c r="L452" s="15"/>
    </row>
    <row r="453" spans="2:12" ht="13" x14ac:dyDescent="0.6">
      <c r="B453" s="15"/>
      <c r="H453" s="15"/>
      <c r="I453" s="15"/>
      <c r="J453" s="15"/>
      <c r="K453" s="15"/>
      <c r="L453" s="15"/>
    </row>
    <row r="454" spans="2:12" ht="13" x14ac:dyDescent="0.6">
      <c r="B454" s="15"/>
      <c r="H454" s="15"/>
      <c r="I454" s="15"/>
      <c r="J454" s="15"/>
      <c r="K454" s="15"/>
      <c r="L454" s="15"/>
    </row>
    <row r="455" spans="2:12" ht="13" x14ac:dyDescent="0.6">
      <c r="B455" s="15"/>
      <c r="H455" s="15"/>
      <c r="I455" s="15"/>
      <c r="J455" s="15"/>
      <c r="K455" s="15"/>
      <c r="L455" s="15"/>
    </row>
    <row r="456" spans="2:12" ht="13" x14ac:dyDescent="0.6">
      <c r="B456" s="15"/>
      <c r="H456" s="15"/>
      <c r="I456" s="15"/>
      <c r="J456" s="15"/>
      <c r="K456" s="15"/>
      <c r="L456" s="15"/>
    </row>
    <row r="457" spans="2:12" ht="13" x14ac:dyDescent="0.6">
      <c r="B457" s="15"/>
      <c r="H457" s="15"/>
      <c r="I457" s="15"/>
      <c r="J457" s="15"/>
      <c r="K457" s="15"/>
      <c r="L457" s="15"/>
    </row>
    <row r="458" spans="2:12" ht="13" x14ac:dyDescent="0.6">
      <c r="B458" s="15"/>
      <c r="H458" s="15"/>
      <c r="I458" s="15"/>
      <c r="J458" s="15"/>
      <c r="K458" s="15"/>
      <c r="L458" s="15"/>
    </row>
    <row r="459" spans="2:12" ht="13" x14ac:dyDescent="0.6">
      <c r="B459" s="15"/>
      <c r="H459" s="15"/>
      <c r="I459" s="15"/>
      <c r="J459" s="15"/>
      <c r="K459" s="15"/>
      <c r="L459" s="15"/>
    </row>
    <row r="460" spans="2:12" ht="13" x14ac:dyDescent="0.6">
      <c r="B460" s="15"/>
      <c r="H460" s="15"/>
      <c r="I460" s="15"/>
      <c r="J460" s="15"/>
      <c r="K460" s="15"/>
      <c r="L460" s="15"/>
    </row>
    <row r="461" spans="2:12" ht="13" x14ac:dyDescent="0.6">
      <c r="B461" s="15"/>
      <c r="H461" s="15"/>
      <c r="I461" s="15"/>
      <c r="J461" s="15"/>
      <c r="K461" s="15"/>
      <c r="L461" s="15"/>
    </row>
    <row r="462" spans="2:12" ht="13" x14ac:dyDescent="0.6">
      <c r="B462" s="15"/>
      <c r="H462" s="15"/>
      <c r="I462" s="15"/>
      <c r="J462" s="15"/>
      <c r="K462" s="15"/>
      <c r="L462" s="15"/>
    </row>
    <row r="463" spans="2:12" ht="13" x14ac:dyDescent="0.6">
      <c r="B463" s="15"/>
      <c r="H463" s="15"/>
      <c r="I463" s="15"/>
      <c r="J463" s="15"/>
      <c r="K463" s="15"/>
      <c r="L463" s="15"/>
    </row>
    <row r="464" spans="2:12" ht="13" x14ac:dyDescent="0.6">
      <c r="B464" s="15"/>
      <c r="H464" s="15"/>
      <c r="I464" s="15"/>
      <c r="J464" s="15"/>
      <c r="K464" s="15"/>
      <c r="L464" s="15"/>
    </row>
    <row r="465" spans="2:12" ht="13" x14ac:dyDescent="0.6">
      <c r="B465" s="15"/>
      <c r="H465" s="15"/>
      <c r="I465" s="15"/>
      <c r="J465" s="15"/>
      <c r="K465" s="15"/>
      <c r="L465" s="15"/>
    </row>
    <row r="466" spans="2:12" ht="13" x14ac:dyDescent="0.6">
      <c r="B466" s="15"/>
      <c r="H466" s="15"/>
      <c r="I466" s="15"/>
      <c r="J466" s="15"/>
      <c r="K466" s="15"/>
      <c r="L466" s="15"/>
    </row>
    <row r="467" spans="2:12" ht="13" x14ac:dyDescent="0.6">
      <c r="B467" s="15"/>
      <c r="H467" s="15"/>
      <c r="I467" s="15"/>
      <c r="J467" s="15"/>
      <c r="K467" s="15"/>
      <c r="L467" s="15"/>
    </row>
    <row r="468" spans="2:12" ht="13" x14ac:dyDescent="0.6">
      <c r="B468" s="15"/>
      <c r="H468" s="15"/>
      <c r="I468" s="15"/>
      <c r="J468" s="15"/>
      <c r="K468" s="15"/>
      <c r="L468" s="15"/>
    </row>
    <row r="469" spans="2:12" ht="13" x14ac:dyDescent="0.6">
      <c r="B469" s="15"/>
      <c r="H469" s="15"/>
      <c r="I469" s="15"/>
      <c r="J469" s="15"/>
      <c r="K469" s="15"/>
      <c r="L469" s="15"/>
    </row>
    <row r="470" spans="2:12" ht="13" x14ac:dyDescent="0.6">
      <c r="B470" s="15"/>
      <c r="H470" s="15"/>
      <c r="I470" s="15"/>
      <c r="J470" s="15"/>
      <c r="K470" s="15"/>
      <c r="L470" s="15"/>
    </row>
    <row r="471" spans="2:12" ht="13" x14ac:dyDescent="0.6">
      <c r="B471" s="15"/>
      <c r="H471" s="15"/>
      <c r="I471" s="15"/>
      <c r="J471" s="15"/>
      <c r="K471" s="15"/>
      <c r="L471" s="15"/>
    </row>
    <row r="472" spans="2:12" ht="13" x14ac:dyDescent="0.6">
      <c r="B472" s="15"/>
      <c r="H472" s="15"/>
      <c r="I472" s="15"/>
      <c r="J472" s="15"/>
      <c r="K472" s="15"/>
      <c r="L472" s="15"/>
    </row>
    <row r="473" spans="2:12" ht="13" x14ac:dyDescent="0.6">
      <c r="B473" s="15"/>
      <c r="H473" s="15"/>
      <c r="I473" s="15"/>
      <c r="J473" s="15"/>
      <c r="K473" s="15"/>
      <c r="L473" s="15"/>
    </row>
    <row r="474" spans="2:12" ht="13" x14ac:dyDescent="0.6">
      <c r="B474" s="15"/>
      <c r="H474" s="15"/>
      <c r="I474" s="15"/>
      <c r="J474" s="15"/>
      <c r="K474" s="15"/>
      <c r="L474" s="15"/>
    </row>
    <row r="475" spans="2:12" ht="13" x14ac:dyDescent="0.6">
      <c r="B475" s="15"/>
      <c r="H475" s="15"/>
      <c r="I475" s="15"/>
      <c r="J475" s="15"/>
      <c r="K475" s="15"/>
      <c r="L475" s="15"/>
    </row>
    <row r="476" spans="2:12" ht="13" x14ac:dyDescent="0.6">
      <c r="B476" s="15"/>
      <c r="H476" s="15"/>
      <c r="I476" s="15"/>
      <c r="J476" s="15"/>
      <c r="K476" s="15"/>
      <c r="L476" s="15"/>
    </row>
    <row r="477" spans="2:12" ht="13" x14ac:dyDescent="0.6">
      <c r="B477" s="15"/>
      <c r="H477" s="15"/>
      <c r="I477" s="15"/>
      <c r="J477" s="15"/>
      <c r="K477" s="15"/>
      <c r="L477" s="15"/>
    </row>
    <row r="478" spans="2:12" ht="13" x14ac:dyDescent="0.6">
      <c r="B478" s="15"/>
      <c r="H478" s="15"/>
      <c r="I478" s="15"/>
      <c r="J478" s="15"/>
      <c r="K478" s="15"/>
      <c r="L478" s="15"/>
    </row>
    <row r="479" spans="2:12" ht="13" x14ac:dyDescent="0.6">
      <c r="B479" s="15"/>
      <c r="H479" s="15"/>
      <c r="I479" s="15"/>
      <c r="J479" s="15"/>
      <c r="K479" s="15"/>
      <c r="L479" s="15"/>
    </row>
    <row r="480" spans="2:12" ht="13" x14ac:dyDescent="0.6">
      <c r="B480" s="15"/>
      <c r="H480" s="15"/>
      <c r="I480" s="15"/>
      <c r="J480" s="15"/>
      <c r="K480" s="15"/>
      <c r="L480" s="15"/>
    </row>
    <row r="481" spans="2:12" ht="13" x14ac:dyDescent="0.6">
      <c r="B481" s="15"/>
      <c r="H481" s="15"/>
      <c r="I481" s="15"/>
      <c r="J481" s="15"/>
      <c r="K481" s="15"/>
      <c r="L481" s="15"/>
    </row>
    <row r="482" spans="2:12" ht="13" x14ac:dyDescent="0.6">
      <c r="B482" s="15"/>
      <c r="H482" s="15"/>
      <c r="I482" s="15"/>
      <c r="J482" s="15"/>
      <c r="K482" s="15"/>
      <c r="L482" s="15"/>
    </row>
    <row r="483" spans="2:12" ht="13" x14ac:dyDescent="0.6">
      <c r="B483" s="15"/>
      <c r="H483" s="15"/>
      <c r="I483" s="15"/>
      <c r="J483" s="15"/>
      <c r="K483" s="15"/>
      <c r="L483" s="15"/>
    </row>
    <row r="484" spans="2:12" ht="13" x14ac:dyDescent="0.6">
      <c r="B484" s="15"/>
      <c r="H484" s="15"/>
      <c r="I484" s="15"/>
      <c r="J484" s="15"/>
      <c r="K484" s="15"/>
      <c r="L484" s="15"/>
    </row>
    <row r="485" spans="2:12" ht="13" x14ac:dyDescent="0.6">
      <c r="B485" s="15"/>
      <c r="H485" s="15"/>
      <c r="I485" s="15"/>
      <c r="J485" s="15"/>
      <c r="K485" s="15"/>
      <c r="L485" s="15"/>
    </row>
    <row r="486" spans="2:12" ht="13" x14ac:dyDescent="0.6">
      <c r="B486" s="15"/>
      <c r="H486" s="15"/>
      <c r="I486" s="15"/>
      <c r="J486" s="15"/>
      <c r="K486" s="15"/>
      <c r="L486" s="15"/>
    </row>
    <row r="487" spans="2:12" ht="13" x14ac:dyDescent="0.6">
      <c r="B487" s="15"/>
      <c r="H487" s="15"/>
      <c r="I487" s="15"/>
      <c r="J487" s="15"/>
      <c r="K487" s="15"/>
      <c r="L487" s="15"/>
    </row>
    <row r="488" spans="2:12" ht="13" x14ac:dyDescent="0.6">
      <c r="B488" s="15"/>
      <c r="H488" s="15"/>
      <c r="I488" s="15"/>
      <c r="J488" s="15"/>
      <c r="K488" s="15"/>
      <c r="L488" s="15"/>
    </row>
    <row r="489" spans="2:12" ht="13" x14ac:dyDescent="0.6">
      <c r="B489" s="15"/>
      <c r="H489" s="15"/>
      <c r="I489" s="15"/>
      <c r="J489" s="15"/>
      <c r="K489" s="15"/>
      <c r="L489" s="15"/>
    </row>
    <row r="490" spans="2:12" ht="13" x14ac:dyDescent="0.6">
      <c r="B490" s="15"/>
      <c r="H490" s="15"/>
      <c r="I490" s="15"/>
      <c r="J490" s="15"/>
      <c r="K490" s="15"/>
      <c r="L490" s="15"/>
    </row>
    <row r="491" spans="2:12" ht="13" x14ac:dyDescent="0.6">
      <c r="B491" s="15"/>
      <c r="H491" s="15"/>
      <c r="I491" s="15"/>
      <c r="J491" s="15"/>
      <c r="K491" s="15"/>
      <c r="L491" s="15"/>
    </row>
    <row r="492" spans="2:12" ht="13" x14ac:dyDescent="0.6">
      <c r="B492" s="15"/>
      <c r="H492" s="15"/>
      <c r="I492" s="15"/>
      <c r="J492" s="15"/>
      <c r="K492" s="15"/>
      <c r="L492" s="15"/>
    </row>
    <row r="493" spans="2:12" ht="13" x14ac:dyDescent="0.6">
      <c r="B493" s="15"/>
      <c r="H493" s="15"/>
      <c r="I493" s="15"/>
      <c r="J493" s="15"/>
      <c r="K493" s="15"/>
      <c r="L493" s="15"/>
    </row>
    <row r="494" spans="2:12" ht="13" x14ac:dyDescent="0.6">
      <c r="B494" s="15"/>
      <c r="H494" s="15"/>
      <c r="I494" s="15"/>
      <c r="J494" s="15"/>
      <c r="K494" s="15"/>
      <c r="L494" s="15"/>
    </row>
    <row r="495" spans="2:12" ht="13" x14ac:dyDescent="0.6">
      <c r="B495" s="15"/>
      <c r="H495" s="15"/>
      <c r="I495" s="15"/>
      <c r="J495" s="15"/>
      <c r="K495" s="15"/>
      <c r="L495" s="15"/>
    </row>
    <row r="496" spans="2:12" ht="13" x14ac:dyDescent="0.6">
      <c r="B496" s="15"/>
      <c r="H496" s="15"/>
      <c r="I496" s="15"/>
      <c r="J496" s="15"/>
      <c r="K496" s="15"/>
      <c r="L496" s="15"/>
    </row>
    <row r="497" spans="2:12" ht="13" x14ac:dyDescent="0.6">
      <c r="B497" s="15"/>
      <c r="H497" s="15"/>
      <c r="I497" s="15"/>
      <c r="J497" s="15"/>
      <c r="K497" s="15"/>
      <c r="L497" s="15"/>
    </row>
    <row r="498" spans="2:12" ht="13" x14ac:dyDescent="0.6">
      <c r="B498" s="15"/>
      <c r="H498" s="15"/>
      <c r="I498" s="15"/>
      <c r="J498" s="15"/>
      <c r="K498" s="15"/>
      <c r="L498" s="15"/>
    </row>
    <row r="499" spans="2:12" ht="13" x14ac:dyDescent="0.6">
      <c r="B499" s="15"/>
      <c r="H499" s="15"/>
      <c r="I499" s="15"/>
      <c r="J499" s="15"/>
      <c r="K499" s="15"/>
      <c r="L499" s="15"/>
    </row>
    <row r="500" spans="2:12" ht="13" x14ac:dyDescent="0.6">
      <c r="B500" s="15"/>
      <c r="H500" s="15"/>
      <c r="I500" s="15"/>
      <c r="J500" s="15"/>
      <c r="K500" s="15"/>
      <c r="L500" s="15"/>
    </row>
    <row r="501" spans="2:12" ht="13" x14ac:dyDescent="0.6">
      <c r="B501" s="15"/>
      <c r="H501" s="15"/>
      <c r="I501" s="15"/>
      <c r="J501" s="15"/>
      <c r="K501" s="15"/>
      <c r="L501" s="15"/>
    </row>
    <row r="502" spans="2:12" ht="13" x14ac:dyDescent="0.6">
      <c r="B502" s="15"/>
      <c r="H502" s="15"/>
      <c r="I502" s="15"/>
      <c r="J502" s="15"/>
      <c r="K502" s="15"/>
      <c r="L502" s="15"/>
    </row>
    <row r="503" spans="2:12" ht="13" x14ac:dyDescent="0.6">
      <c r="B503" s="15"/>
      <c r="H503" s="15"/>
      <c r="I503" s="15"/>
      <c r="J503" s="15"/>
      <c r="K503" s="15"/>
      <c r="L503" s="15"/>
    </row>
    <row r="504" spans="2:12" ht="13" x14ac:dyDescent="0.6">
      <c r="B504" s="15"/>
      <c r="H504" s="15"/>
      <c r="I504" s="15"/>
      <c r="J504" s="15"/>
      <c r="K504" s="15"/>
      <c r="L504" s="15"/>
    </row>
    <row r="505" spans="2:12" ht="13" x14ac:dyDescent="0.6">
      <c r="B505" s="15"/>
      <c r="H505" s="15"/>
      <c r="I505" s="15"/>
      <c r="J505" s="15"/>
      <c r="K505" s="15"/>
      <c r="L505" s="15"/>
    </row>
    <row r="506" spans="2:12" ht="13" x14ac:dyDescent="0.6">
      <c r="B506" s="15"/>
      <c r="H506" s="15"/>
      <c r="I506" s="15"/>
      <c r="J506" s="15"/>
      <c r="K506" s="15"/>
      <c r="L506" s="15"/>
    </row>
    <row r="507" spans="2:12" ht="13" x14ac:dyDescent="0.6">
      <c r="B507" s="15"/>
      <c r="H507" s="15"/>
      <c r="I507" s="15"/>
      <c r="J507" s="15"/>
      <c r="K507" s="15"/>
      <c r="L507" s="15"/>
    </row>
    <row r="508" spans="2:12" ht="13" x14ac:dyDescent="0.6">
      <c r="B508" s="15"/>
      <c r="H508" s="15"/>
      <c r="I508" s="15"/>
      <c r="J508" s="15"/>
      <c r="K508" s="15"/>
      <c r="L508" s="15"/>
    </row>
    <row r="509" spans="2:12" ht="13" x14ac:dyDescent="0.6">
      <c r="B509" s="15"/>
      <c r="H509" s="15"/>
      <c r="I509" s="15"/>
      <c r="J509" s="15"/>
      <c r="K509" s="15"/>
      <c r="L509" s="15"/>
    </row>
    <row r="510" spans="2:12" ht="13" x14ac:dyDescent="0.6">
      <c r="B510" s="15"/>
      <c r="H510" s="15"/>
      <c r="I510" s="15"/>
      <c r="J510" s="15"/>
      <c r="K510" s="15"/>
      <c r="L510" s="15"/>
    </row>
    <row r="511" spans="2:12" ht="13" x14ac:dyDescent="0.6">
      <c r="B511" s="15"/>
      <c r="H511" s="15"/>
      <c r="I511" s="15"/>
      <c r="J511" s="15"/>
      <c r="K511" s="15"/>
      <c r="L511" s="15"/>
    </row>
    <row r="512" spans="2:12" ht="13" x14ac:dyDescent="0.6">
      <c r="B512" s="15"/>
      <c r="H512" s="15"/>
      <c r="I512" s="15"/>
      <c r="J512" s="15"/>
      <c r="K512" s="15"/>
      <c r="L512" s="15"/>
    </row>
    <row r="513" spans="2:12" ht="13" x14ac:dyDescent="0.6">
      <c r="B513" s="15"/>
      <c r="H513" s="15"/>
      <c r="I513" s="15"/>
      <c r="J513" s="15"/>
      <c r="K513" s="15"/>
      <c r="L513" s="15"/>
    </row>
    <row r="514" spans="2:12" ht="13" x14ac:dyDescent="0.6">
      <c r="B514" s="15"/>
      <c r="H514" s="15"/>
      <c r="I514" s="15"/>
      <c r="J514" s="15"/>
      <c r="K514" s="15"/>
      <c r="L514" s="15"/>
    </row>
    <row r="515" spans="2:12" ht="13" x14ac:dyDescent="0.6">
      <c r="B515" s="15"/>
      <c r="H515" s="15"/>
      <c r="I515" s="15"/>
      <c r="J515" s="15"/>
      <c r="K515" s="15"/>
      <c r="L515" s="15"/>
    </row>
    <row r="516" spans="2:12" ht="13" x14ac:dyDescent="0.6">
      <c r="B516" s="15"/>
      <c r="H516" s="15"/>
      <c r="I516" s="15"/>
      <c r="J516" s="15"/>
      <c r="K516" s="15"/>
      <c r="L516" s="15"/>
    </row>
    <row r="517" spans="2:12" ht="13" x14ac:dyDescent="0.6">
      <c r="B517" s="15"/>
      <c r="H517" s="15"/>
      <c r="I517" s="15"/>
      <c r="J517" s="15"/>
      <c r="K517" s="15"/>
      <c r="L517" s="15"/>
    </row>
    <row r="518" spans="2:12" ht="13" x14ac:dyDescent="0.6">
      <c r="B518" s="15"/>
      <c r="H518" s="15"/>
      <c r="I518" s="15"/>
      <c r="J518" s="15"/>
      <c r="K518" s="15"/>
      <c r="L518" s="15"/>
    </row>
    <row r="519" spans="2:12" ht="13" x14ac:dyDescent="0.6">
      <c r="B519" s="15"/>
      <c r="H519" s="15"/>
      <c r="I519" s="15"/>
      <c r="J519" s="15"/>
      <c r="K519" s="15"/>
      <c r="L519" s="15"/>
    </row>
    <row r="520" spans="2:12" ht="13" x14ac:dyDescent="0.6">
      <c r="B520" s="15"/>
      <c r="H520" s="15"/>
      <c r="I520" s="15"/>
      <c r="J520" s="15"/>
      <c r="K520" s="15"/>
      <c r="L520" s="15"/>
    </row>
    <row r="521" spans="2:12" ht="13" x14ac:dyDescent="0.6">
      <c r="B521" s="15"/>
      <c r="H521" s="15"/>
      <c r="I521" s="15"/>
      <c r="J521" s="15"/>
      <c r="K521" s="15"/>
      <c r="L521" s="15"/>
    </row>
    <row r="522" spans="2:12" ht="13" x14ac:dyDescent="0.6">
      <c r="B522" s="15"/>
      <c r="H522" s="15"/>
      <c r="I522" s="15"/>
      <c r="J522" s="15"/>
      <c r="K522" s="15"/>
      <c r="L522" s="15"/>
    </row>
    <row r="523" spans="2:12" ht="13" x14ac:dyDescent="0.6">
      <c r="B523" s="15"/>
      <c r="H523" s="15"/>
      <c r="I523" s="15"/>
      <c r="J523" s="15"/>
      <c r="K523" s="15"/>
      <c r="L523" s="15"/>
    </row>
    <row r="524" spans="2:12" ht="13" x14ac:dyDescent="0.6">
      <c r="B524" s="15"/>
      <c r="H524" s="15"/>
      <c r="I524" s="15"/>
      <c r="J524" s="15"/>
      <c r="K524" s="15"/>
      <c r="L524" s="15"/>
    </row>
    <row r="525" spans="2:12" ht="13" x14ac:dyDescent="0.6">
      <c r="B525" s="15"/>
      <c r="H525" s="15"/>
      <c r="I525" s="15"/>
      <c r="J525" s="15"/>
      <c r="K525" s="15"/>
      <c r="L525" s="15"/>
    </row>
    <row r="526" spans="2:12" ht="13" x14ac:dyDescent="0.6">
      <c r="B526" s="15"/>
      <c r="H526" s="15"/>
      <c r="I526" s="15"/>
      <c r="J526" s="15"/>
      <c r="K526" s="15"/>
      <c r="L526" s="15"/>
    </row>
    <row r="527" spans="2:12" ht="13" x14ac:dyDescent="0.6">
      <c r="B527" s="15"/>
      <c r="H527" s="15"/>
      <c r="I527" s="15"/>
      <c r="J527" s="15"/>
      <c r="K527" s="15"/>
      <c r="L527" s="15"/>
    </row>
    <row r="528" spans="2:12" ht="13" x14ac:dyDescent="0.6">
      <c r="B528" s="15"/>
      <c r="H528" s="15"/>
      <c r="I528" s="15"/>
      <c r="J528" s="15"/>
      <c r="K528" s="15"/>
      <c r="L528" s="15"/>
    </row>
    <row r="529" spans="2:12" ht="13" x14ac:dyDescent="0.6">
      <c r="B529" s="15"/>
      <c r="H529" s="15"/>
      <c r="I529" s="15"/>
      <c r="J529" s="15"/>
      <c r="K529" s="15"/>
      <c r="L529" s="15"/>
    </row>
    <row r="530" spans="2:12" ht="13" x14ac:dyDescent="0.6">
      <c r="B530" s="15"/>
      <c r="H530" s="15"/>
      <c r="I530" s="15"/>
      <c r="J530" s="15"/>
      <c r="K530" s="15"/>
      <c r="L530" s="15"/>
    </row>
    <row r="531" spans="2:12" ht="13" x14ac:dyDescent="0.6">
      <c r="B531" s="15"/>
      <c r="H531" s="15"/>
      <c r="I531" s="15"/>
      <c r="J531" s="15"/>
      <c r="K531" s="15"/>
      <c r="L531" s="15"/>
    </row>
    <row r="532" spans="2:12" ht="13" x14ac:dyDescent="0.6">
      <c r="B532" s="15"/>
      <c r="H532" s="15"/>
      <c r="I532" s="15"/>
      <c r="J532" s="15"/>
      <c r="K532" s="15"/>
      <c r="L532" s="15"/>
    </row>
    <row r="533" spans="2:12" ht="13" x14ac:dyDescent="0.6">
      <c r="B533" s="15"/>
      <c r="H533" s="15"/>
      <c r="I533" s="15"/>
      <c r="J533" s="15"/>
      <c r="K533" s="15"/>
      <c r="L533" s="15"/>
    </row>
    <row r="534" spans="2:12" ht="13" x14ac:dyDescent="0.6">
      <c r="B534" s="15"/>
      <c r="H534" s="15"/>
      <c r="I534" s="15"/>
      <c r="J534" s="15"/>
      <c r="K534" s="15"/>
      <c r="L534" s="15"/>
    </row>
    <row r="535" spans="2:12" ht="13" x14ac:dyDescent="0.6">
      <c r="B535" s="15"/>
      <c r="H535" s="15"/>
      <c r="I535" s="15"/>
      <c r="J535" s="15"/>
      <c r="K535" s="15"/>
      <c r="L535" s="15"/>
    </row>
    <row r="536" spans="2:12" ht="13" x14ac:dyDescent="0.6">
      <c r="B536" s="15"/>
      <c r="H536" s="15"/>
      <c r="I536" s="15"/>
      <c r="J536" s="15"/>
      <c r="K536" s="15"/>
      <c r="L536" s="15"/>
    </row>
    <row r="537" spans="2:12" ht="13" x14ac:dyDescent="0.6">
      <c r="B537" s="15"/>
      <c r="H537" s="15"/>
      <c r="I537" s="15"/>
      <c r="J537" s="15"/>
      <c r="K537" s="15"/>
      <c r="L537" s="15"/>
    </row>
    <row r="538" spans="2:12" ht="13" x14ac:dyDescent="0.6">
      <c r="B538" s="15"/>
      <c r="H538" s="15"/>
      <c r="I538" s="15"/>
      <c r="J538" s="15"/>
      <c r="K538" s="15"/>
      <c r="L538" s="15"/>
    </row>
    <row r="539" spans="2:12" ht="13" x14ac:dyDescent="0.6">
      <c r="B539" s="15"/>
      <c r="H539" s="15"/>
      <c r="I539" s="15"/>
      <c r="J539" s="15"/>
      <c r="K539" s="15"/>
      <c r="L539" s="15"/>
    </row>
    <row r="540" spans="2:12" ht="13" x14ac:dyDescent="0.6">
      <c r="B540" s="15"/>
      <c r="H540" s="15"/>
      <c r="I540" s="15"/>
      <c r="J540" s="15"/>
      <c r="K540" s="15"/>
      <c r="L540" s="15"/>
    </row>
    <row r="541" spans="2:12" ht="13" x14ac:dyDescent="0.6">
      <c r="B541" s="15"/>
      <c r="H541" s="15"/>
      <c r="I541" s="15"/>
      <c r="J541" s="15"/>
      <c r="K541" s="15"/>
      <c r="L541" s="15"/>
    </row>
    <row r="542" spans="2:12" ht="13" x14ac:dyDescent="0.6">
      <c r="B542" s="15"/>
      <c r="H542" s="15"/>
      <c r="I542" s="15"/>
      <c r="J542" s="15"/>
      <c r="K542" s="15"/>
      <c r="L542" s="15"/>
    </row>
    <row r="543" spans="2:12" ht="13" x14ac:dyDescent="0.6">
      <c r="B543" s="15"/>
      <c r="H543" s="15"/>
      <c r="I543" s="15"/>
      <c r="J543" s="15"/>
      <c r="K543" s="15"/>
      <c r="L543" s="15"/>
    </row>
    <row r="544" spans="2:12" ht="13" x14ac:dyDescent="0.6">
      <c r="B544" s="15"/>
      <c r="H544" s="15"/>
      <c r="I544" s="15"/>
      <c r="J544" s="15"/>
      <c r="K544" s="15"/>
      <c r="L544" s="15"/>
    </row>
    <row r="545" spans="2:12" ht="13" x14ac:dyDescent="0.6">
      <c r="B545" s="15"/>
      <c r="H545" s="15"/>
      <c r="I545" s="15"/>
      <c r="J545" s="15"/>
      <c r="K545" s="15"/>
      <c r="L545" s="15"/>
    </row>
    <row r="546" spans="2:12" ht="13" x14ac:dyDescent="0.6">
      <c r="B546" s="15"/>
      <c r="H546" s="15"/>
      <c r="I546" s="15"/>
      <c r="J546" s="15"/>
      <c r="K546" s="15"/>
      <c r="L546" s="15"/>
    </row>
    <row r="547" spans="2:12" ht="13" x14ac:dyDescent="0.6">
      <c r="B547" s="15"/>
      <c r="H547" s="15"/>
      <c r="I547" s="15"/>
      <c r="J547" s="15"/>
      <c r="K547" s="15"/>
      <c r="L547" s="15"/>
    </row>
    <row r="548" spans="2:12" ht="13" x14ac:dyDescent="0.6">
      <c r="B548" s="15"/>
      <c r="H548" s="15"/>
      <c r="I548" s="15"/>
      <c r="J548" s="15"/>
      <c r="K548" s="15"/>
      <c r="L548" s="15"/>
    </row>
    <row r="549" spans="2:12" ht="13" x14ac:dyDescent="0.6">
      <c r="B549" s="15"/>
      <c r="H549" s="15"/>
      <c r="I549" s="15"/>
      <c r="J549" s="15"/>
      <c r="K549" s="15"/>
      <c r="L549" s="15"/>
    </row>
    <row r="550" spans="2:12" ht="13" x14ac:dyDescent="0.6">
      <c r="B550" s="15"/>
      <c r="H550" s="15"/>
      <c r="I550" s="15"/>
      <c r="J550" s="15"/>
      <c r="K550" s="15"/>
      <c r="L550" s="15"/>
    </row>
    <row r="551" spans="2:12" ht="13" x14ac:dyDescent="0.6">
      <c r="B551" s="15"/>
      <c r="H551" s="15"/>
      <c r="I551" s="15"/>
      <c r="J551" s="15"/>
      <c r="K551" s="15"/>
      <c r="L551" s="15"/>
    </row>
    <row r="552" spans="2:12" ht="13" x14ac:dyDescent="0.6">
      <c r="B552" s="15"/>
      <c r="H552" s="15"/>
      <c r="I552" s="15"/>
      <c r="J552" s="15"/>
      <c r="K552" s="15"/>
      <c r="L552" s="15"/>
    </row>
    <row r="553" spans="2:12" ht="13" x14ac:dyDescent="0.6">
      <c r="B553" s="15"/>
      <c r="H553" s="15"/>
      <c r="I553" s="15"/>
      <c r="J553" s="15"/>
      <c r="K553" s="15"/>
      <c r="L553" s="15"/>
    </row>
    <row r="554" spans="2:12" ht="13" x14ac:dyDescent="0.6">
      <c r="B554" s="15"/>
      <c r="H554" s="15"/>
      <c r="I554" s="15"/>
      <c r="J554" s="15"/>
      <c r="K554" s="15"/>
      <c r="L554" s="15"/>
    </row>
    <row r="555" spans="2:12" ht="13" x14ac:dyDescent="0.6">
      <c r="B555" s="15"/>
      <c r="H555" s="15"/>
      <c r="I555" s="15"/>
      <c r="J555" s="15"/>
      <c r="K555" s="15"/>
      <c r="L555" s="15"/>
    </row>
    <row r="556" spans="2:12" ht="13" x14ac:dyDescent="0.6">
      <c r="B556" s="15"/>
      <c r="H556" s="15"/>
      <c r="I556" s="15"/>
      <c r="J556" s="15"/>
      <c r="K556" s="15"/>
      <c r="L556" s="15"/>
    </row>
    <row r="557" spans="2:12" ht="13" x14ac:dyDescent="0.6">
      <c r="B557" s="15"/>
      <c r="H557" s="15"/>
      <c r="I557" s="15"/>
      <c r="J557" s="15"/>
      <c r="K557" s="15"/>
      <c r="L557" s="15"/>
    </row>
    <row r="558" spans="2:12" ht="13" x14ac:dyDescent="0.6">
      <c r="B558" s="15"/>
      <c r="H558" s="15"/>
      <c r="I558" s="15"/>
      <c r="J558" s="15"/>
      <c r="K558" s="15"/>
      <c r="L558" s="15"/>
    </row>
    <row r="559" spans="2:12" ht="13" x14ac:dyDescent="0.6">
      <c r="B559" s="15"/>
      <c r="H559" s="15"/>
      <c r="I559" s="15"/>
      <c r="J559" s="15"/>
      <c r="K559" s="15"/>
      <c r="L559" s="15"/>
    </row>
    <row r="560" spans="2:12" ht="13" x14ac:dyDescent="0.6">
      <c r="B560" s="15"/>
      <c r="H560" s="15"/>
      <c r="I560" s="15"/>
      <c r="J560" s="15"/>
      <c r="K560" s="15"/>
      <c r="L560" s="15"/>
    </row>
    <row r="561" spans="2:12" ht="13" x14ac:dyDescent="0.6">
      <c r="B561" s="15"/>
      <c r="H561" s="15"/>
      <c r="I561" s="15"/>
      <c r="J561" s="15"/>
      <c r="K561" s="15"/>
      <c r="L561" s="15"/>
    </row>
    <row r="562" spans="2:12" ht="13" x14ac:dyDescent="0.6">
      <c r="B562" s="15"/>
      <c r="H562" s="15"/>
      <c r="I562" s="15"/>
      <c r="J562" s="15"/>
      <c r="K562" s="15"/>
      <c r="L562" s="15"/>
    </row>
    <row r="563" spans="2:12" ht="13" x14ac:dyDescent="0.6">
      <c r="B563" s="15"/>
      <c r="H563" s="15"/>
      <c r="I563" s="15"/>
      <c r="J563" s="15"/>
      <c r="K563" s="15"/>
      <c r="L563" s="15"/>
    </row>
    <row r="564" spans="2:12" ht="13" x14ac:dyDescent="0.6">
      <c r="B564" s="15"/>
      <c r="H564" s="15"/>
      <c r="I564" s="15"/>
      <c r="J564" s="15"/>
      <c r="K564" s="15"/>
      <c r="L564" s="15"/>
    </row>
    <row r="565" spans="2:12" ht="13" x14ac:dyDescent="0.6">
      <c r="B565" s="15"/>
      <c r="H565" s="15"/>
      <c r="I565" s="15"/>
      <c r="J565" s="15"/>
      <c r="K565" s="15"/>
      <c r="L565" s="15"/>
    </row>
    <row r="566" spans="2:12" ht="13" x14ac:dyDescent="0.6">
      <c r="B566" s="15"/>
      <c r="H566" s="15"/>
      <c r="I566" s="15"/>
      <c r="J566" s="15"/>
      <c r="K566" s="15"/>
      <c r="L566" s="15"/>
    </row>
    <row r="567" spans="2:12" ht="13" x14ac:dyDescent="0.6">
      <c r="B567" s="15"/>
      <c r="H567" s="15"/>
      <c r="I567" s="15"/>
      <c r="J567" s="15"/>
      <c r="K567" s="15"/>
      <c r="L567" s="15"/>
    </row>
    <row r="568" spans="2:12" ht="13" x14ac:dyDescent="0.6">
      <c r="B568" s="15"/>
      <c r="H568" s="15"/>
      <c r="I568" s="15"/>
      <c r="J568" s="15"/>
      <c r="K568" s="15"/>
      <c r="L568" s="15"/>
    </row>
    <row r="569" spans="2:12" ht="13" x14ac:dyDescent="0.6">
      <c r="B569" s="15"/>
      <c r="H569" s="15"/>
      <c r="I569" s="15"/>
      <c r="J569" s="15"/>
      <c r="K569" s="15"/>
      <c r="L569" s="15"/>
    </row>
    <row r="570" spans="2:12" ht="13" x14ac:dyDescent="0.6">
      <c r="B570" s="15"/>
      <c r="H570" s="15"/>
      <c r="I570" s="15"/>
      <c r="J570" s="15"/>
      <c r="K570" s="15"/>
      <c r="L570" s="15"/>
    </row>
    <row r="571" spans="2:12" ht="13" x14ac:dyDescent="0.6">
      <c r="B571" s="15"/>
      <c r="H571" s="15"/>
      <c r="I571" s="15"/>
      <c r="J571" s="15"/>
      <c r="K571" s="15"/>
      <c r="L571" s="15"/>
    </row>
    <row r="572" spans="2:12" ht="13" x14ac:dyDescent="0.6">
      <c r="B572" s="15"/>
      <c r="H572" s="15"/>
      <c r="I572" s="15"/>
      <c r="J572" s="15"/>
      <c r="K572" s="15"/>
      <c r="L572" s="15"/>
    </row>
    <row r="573" spans="2:12" ht="13" x14ac:dyDescent="0.6">
      <c r="B573" s="15"/>
      <c r="H573" s="15"/>
      <c r="I573" s="15"/>
      <c r="J573" s="15"/>
      <c r="K573" s="15"/>
      <c r="L573" s="15"/>
    </row>
    <row r="574" spans="2:12" ht="13" x14ac:dyDescent="0.6">
      <c r="B574" s="15"/>
      <c r="H574" s="15"/>
      <c r="I574" s="15"/>
      <c r="J574" s="15"/>
      <c r="K574" s="15"/>
      <c r="L574" s="15"/>
    </row>
    <row r="575" spans="2:12" ht="13" x14ac:dyDescent="0.6">
      <c r="B575" s="15"/>
      <c r="H575" s="15"/>
      <c r="I575" s="15"/>
      <c r="J575" s="15"/>
      <c r="K575" s="15"/>
      <c r="L575" s="15"/>
    </row>
    <row r="576" spans="2:12" ht="13" x14ac:dyDescent="0.6">
      <c r="B576" s="15"/>
      <c r="H576" s="15"/>
      <c r="I576" s="15"/>
      <c r="J576" s="15"/>
      <c r="K576" s="15"/>
      <c r="L576" s="15"/>
    </row>
    <row r="577" spans="2:12" ht="13" x14ac:dyDescent="0.6">
      <c r="B577" s="15"/>
      <c r="H577" s="15"/>
      <c r="I577" s="15"/>
      <c r="J577" s="15"/>
      <c r="K577" s="15"/>
      <c r="L577" s="15"/>
    </row>
    <row r="578" spans="2:12" ht="13" x14ac:dyDescent="0.6">
      <c r="B578" s="15"/>
      <c r="H578" s="15"/>
      <c r="I578" s="15"/>
      <c r="J578" s="15"/>
      <c r="K578" s="15"/>
      <c r="L578" s="15"/>
    </row>
    <row r="579" spans="2:12" ht="13" x14ac:dyDescent="0.6">
      <c r="B579" s="15"/>
      <c r="H579" s="15"/>
      <c r="I579" s="15"/>
      <c r="J579" s="15"/>
      <c r="K579" s="15"/>
      <c r="L579" s="15"/>
    </row>
    <row r="580" spans="2:12" ht="13" x14ac:dyDescent="0.6">
      <c r="B580" s="15"/>
      <c r="H580" s="15"/>
      <c r="I580" s="15"/>
      <c r="J580" s="15"/>
      <c r="K580" s="15"/>
      <c r="L580" s="15"/>
    </row>
    <row r="581" spans="2:12" ht="13" x14ac:dyDescent="0.6">
      <c r="B581" s="15"/>
      <c r="H581" s="15"/>
      <c r="I581" s="15"/>
      <c r="J581" s="15"/>
      <c r="K581" s="15"/>
      <c r="L581" s="15"/>
    </row>
    <row r="582" spans="2:12" ht="13" x14ac:dyDescent="0.6">
      <c r="B582" s="15"/>
      <c r="H582" s="15"/>
      <c r="I582" s="15"/>
      <c r="J582" s="15"/>
      <c r="K582" s="15"/>
      <c r="L582" s="15"/>
    </row>
    <row r="583" spans="2:12" ht="13" x14ac:dyDescent="0.6">
      <c r="B583" s="15"/>
      <c r="H583" s="15"/>
      <c r="I583" s="15"/>
      <c r="J583" s="15"/>
      <c r="K583" s="15"/>
      <c r="L583" s="15"/>
    </row>
    <row r="584" spans="2:12" ht="13" x14ac:dyDescent="0.6">
      <c r="B584" s="15"/>
      <c r="H584" s="15"/>
      <c r="I584" s="15"/>
      <c r="J584" s="15"/>
      <c r="K584" s="15"/>
      <c r="L584" s="15"/>
    </row>
    <row r="585" spans="2:12" ht="13" x14ac:dyDescent="0.6">
      <c r="B585" s="15"/>
      <c r="H585" s="15"/>
      <c r="I585" s="15"/>
      <c r="J585" s="15"/>
      <c r="K585" s="15"/>
      <c r="L585" s="15"/>
    </row>
    <row r="586" spans="2:12" ht="13" x14ac:dyDescent="0.6">
      <c r="B586" s="15"/>
      <c r="H586" s="15"/>
      <c r="I586" s="15"/>
      <c r="J586" s="15"/>
      <c r="K586" s="15"/>
      <c r="L586" s="15"/>
    </row>
    <row r="587" spans="2:12" ht="13" x14ac:dyDescent="0.6">
      <c r="B587" s="15"/>
      <c r="H587" s="15"/>
      <c r="I587" s="15"/>
      <c r="J587" s="15"/>
      <c r="K587" s="15"/>
      <c r="L587" s="15"/>
    </row>
    <row r="588" spans="2:12" ht="13" x14ac:dyDescent="0.6">
      <c r="B588" s="15"/>
      <c r="H588" s="15"/>
      <c r="I588" s="15"/>
      <c r="J588" s="15"/>
      <c r="K588" s="15"/>
      <c r="L588" s="15"/>
    </row>
    <row r="589" spans="2:12" ht="13" x14ac:dyDescent="0.6">
      <c r="B589" s="15"/>
      <c r="H589" s="15"/>
      <c r="I589" s="15"/>
      <c r="J589" s="15"/>
      <c r="K589" s="15"/>
      <c r="L589" s="15"/>
    </row>
    <row r="590" spans="2:12" ht="13" x14ac:dyDescent="0.6">
      <c r="B590" s="15"/>
      <c r="H590" s="15"/>
      <c r="I590" s="15"/>
      <c r="J590" s="15"/>
      <c r="K590" s="15"/>
      <c r="L590" s="15"/>
    </row>
    <row r="591" spans="2:12" ht="13" x14ac:dyDescent="0.6">
      <c r="B591" s="15"/>
      <c r="H591" s="15"/>
      <c r="I591" s="15"/>
      <c r="J591" s="15"/>
      <c r="K591" s="15"/>
      <c r="L591" s="15"/>
    </row>
    <row r="592" spans="2:12" ht="13" x14ac:dyDescent="0.6">
      <c r="B592" s="15"/>
      <c r="H592" s="15"/>
      <c r="I592" s="15"/>
      <c r="J592" s="15"/>
      <c r="K592" s="15"/>
      <c r="L592" s="15"/>
    </row>
    <row r="593" spans="2:12" ht="13" x14ac:dyDescent="0.6">
      <c r="B593" s="15"/>
      <c r="H593" s="15"/>
      <c r="I593" s="15"/>
      <c r="J593" s="15"/>
      <c r="K593" s="15"/>
      <c r="L593" s="15"/>
    </row>
    <row r="594" spans="2:12" ht="13" x14ac:dyDescent="0.6">
      <c r="B594" s="15"/>
      <c r="H594" s="15"/>
      <c r="I594" s="15"/>
      <c r="J594" s="15"/>
      <c r="K594" s="15"/>
      <c r="L594" s="15"/>
    </row>
    <row r="595" spans="2:12" ht="13" x14ac:dyDescent="0.6">
      <c r="B595" s="15"/>
      <c r="H595" s="15"/>
      <c r="I595" s="15"/>
      <c r="J595" s="15"/>
      <c r="K595" s="15"/>
      <c r="L595" s="15"/>
    </row>
    <row r="596" spans="2:12" ht="13" x14ac:dyDescent="0.6">
      <c r="B596" s="15"/>
      <c r="H596" s="15"/>
      <c r="I596" s="15"/>
      <c r="J596" s="15"/>
      <c r="K596" s="15"/>
      <c r="L596" s="15"/>
    </row>
    <row r="597" spans="2:12" ht="13" x14ac:dyDescent="0.6">
      <c r="B597" s="15"/>
      <c r="H597" s="15"/>
      <c r="I597" s="15"/>
      <c r="J597" s="15"/>
      <c r="K597" s="15"/>
      <c r="L597" s="15"/>
    </row>
    <row r="598" spans="2:12" ht="13" x14ac:dyDescent="0.6">
      <c r="B598" s="15"/>
      <c r="H598" s="15"/>
      <c r="I598" s="15"/>
      <c r="J598" s="15"/>
      <c r="K598" s="15"/>
      <c r="L598" s="15"/>
    </row>
    <row r="599" spans="2:12" ht="13" x14ac:dyDescent="0.6">
      <c r="B599" s="15"/>
      <c r="H599" s="15"/>
      <c r="I599" s="15"/>
      <c r="J599" s="15"/>
      <c r="K599" s="15"/>
      <c r="L599" s="15"/>
    </row>
    <row r="600" spans="2:12" ht="13" x14ac:dyDescent="0.6">
      <c r="B600" s="15"/>
      <c r="H600" s="15"/>
      <c r="I600" s="15"/>
      <c r="J600" s="15"/>
      <c r="K600" s="15"/>
      <c r="L600" s="15"/>
    </row>
    <row r="601" spans="2:12" ht="13" x14ac:dyDescent="0.6">
      <c r="B601" s="15"/>
      <c r="H601" s="15"/>
      <c r="I601" s="15"/>
      <c r="J601" s="15"/>
      <c r="K601" s="15"/>
      <c r="L601" s="15"/>
    </row>
    <row r="602" spans="2:12" ht="13" x14ac:dyDescent="0.6">
      <c r="B602" s="15"/>
      <c r="H602" s="15"/>
      <c r="I602" s="15"/>
      <c r="J602" s="15"/>
      <c r="K602" s="15"/>
      <c r="L602" s="15"/>
    </row>
    <row r="603" spans="2:12" ht="13" x14ac:dyDescent="0.6">
      <c r="B603" s="15"/>
      <c r="H603" s="15"/>
      <c r="I603" s="15"/>
      <c r="J603" s="15"/>
      <c r="K603" s="15"/>
      <c r="L603" s="15"/>
    </row>
    <row r="604" spans="2:12" ht="13" x14ac:dyDescent="0.6">
      <c r="B604" s="15"/>
      <c r="H604" s="15"/>
      <c r="I604" s="15"/>
      <c r="J604" s="15"/>
      <c r="K604" s="15"/>
      <c r="L604" s="15"/>
    </row>
    <row r="605" spans="2:12" ht="13" x14ac:dyDescent="0.6">
      <c r="B605" s="15"/>
      <c r="H605" s="15"/>
      <c r="I605" s="15"/>
      <c r="J605" s="15"/>
      <c r="K605" s="15"/>
      <c r="L605" s="15"/>
    </row>
    <row r="606" spans="2:12" ht="13" x14ac:dyDescent="0.6">
      <c r="B606" s="15"/>
      <c r="H606" s="15"/>
      <c r="I606" s="15"/>
      <c r="J606" s="15"/>
      <c r="K606" s="15"/>
      <c r="L606" s="15"/>
    </row>
    <row r="607" spans="2:12" ht="13" x14ac:dyDescent="0.6">
      <c r="B607" s="15"/>
      <c r="H607" s="15"/>
      <c r="I607" s="15"/>
      <c r="J607" s="15"/>
      <c r="K607" s="15"/>
      <c r="L607" s="15"/>
    </row>
    <row r="608" spans="2:12" ht="13" x14ac:dyDescent="0.6">
      <c r="B608" s="15"/>
      <c r="H608" s="15"/>
      <c r="I608" s="15"/>
      <c r="J608" s="15"/>
      <c r="K608" s="15"/>
      <c r="L608" s="15"/>
    </row>
    <row r="609" spans="2:12" ht="13" x14ac:dyDescent="0.6">
      <c r="B609" s="15"/>
      <c r="H609" s="15"/>
      <c r="I609" s="15"/>
      <c r="J609" s="15"/>
      <c r="K609" s="15"/>
      <c r="L609" s="15"/>
    </row>
    <row r="610" spans="2:12" ht="13" x14ac:dyDescent="0.6">
      <c r="B610" s="15"/>
      <c r="H610" s="15"/>
      <c r="I610" s="15"/>
      <c r="J610" s="15"/>
      <c r="K610" s="15"/>
      <c r="L610" s="15"/>
    </row>
    <row r="611" spans="2:12" ht="13" x14ac:dyDescent="0.6">
      <c r="B611" s="15"/>
      <c r="H611" s="15"/>
      <c r="I611" s="15"/>
      <c r="J611" s="15"/>
      <c r="K611" s="15"/>
      <c r="L611" s="15"/>
    </row>
    <row r="612" spans="2:12" ht="13" x14ac:dyDescent="0.6">
      <c r="B612" s="15"/>
      <c r="H612" s="15"/>
      <c r="I612" s="15"/>
      <c r="J612" s="15"/>
      <c r="K612" s="15"/>
      <c r="L612" s="15"/>
    </row>
    <row r="613" spans="2:12" ht="13" x14ac:dyDescent="0.6">
      <c r="B613" s="15"/>
      <c r="H613" s="15"/>
      <c r="I613" s="15"/>
      <c r="J613" s="15"/>
      <c r="K613" s="15"/>
      <c r="L613" s="15"/>
    </row>
    <row r="614" spans="2:12" ht="13" x14ac:dyDescent="0.6">
      <c r="B614" s="15"/>
      <c r="H614" s="15"/>
      <c r="I614" s="15"/>
      <c r="J614" s="15"/>
      <c r="K614" s="15"/>
      <c r="L614" s="15"/>
    </row>
    <row r="615" spans="2:12" ht="13" x14ac:dyDescent="0.6">
      <c r="B615" s="15"/>
      <c r="H615" s="15"/>
      <c r="I615" s="15"/>
      <c r="J615" s="15"/>
      <c r="K615" s="15"/>
      <c r="L615" s="15"/>
    </row>
    <row r="616" spans="2:12" ht="13" x14ac:dyDescent="0.6">
      <c r="B616" s="15"/>
      <c r="H616" s="15"/>
      <c r="I616" s="15"/>
      <c r="J616" s="15"/>
      <c r="K616" s="15"/>
      <c r="L616" s="15"/>
    </row>
    <row r="617" spans="2:12" ht="13" x14ac:dyDescent="0.6">
      <c r="B617" s="15"/>
      <c r="H617" s="15"/>
      <c r="I617" s="15"/>
      <c r="J617" s="15"/>
      <c r="K617" s="15"/>
      <c r="L617" s="15"/>
    </row>
    <row r="618" spans="2:12" ht="13" x14ac:dyDescent="0.6">
      <c r="B618" s="15"/>
      <c r="H618" s="15"/>
      <c r="I618" s="15"/>
      <c r="J618" s="15"/>
      <c r="K618" s="15"/>
      <c r="L618" s="15"/>
    </row>
    <row r="619" spans="2:12" ht="13" x14ac:dyDescent="0.6">
      <c r="B619" s="15"/>
      <c r="H619" s="15"/>
      <c r="I619" s="15"/>
      <c r="J619" s="15"/>
      <c r="K619" s="15"/>
      <c r="L619" s="15"/>
    </row>
    <row r="620" spans="2:12" ht="13" x14ac:dyDescent="0.6">
      <c r="B620" s="15"/>
      <c r="H620" s="15"/>
      <c r="I620" s="15"/>
      <c r="J620" s="15"/>
      <c r="K620" s="15"/>
      <c r="L620" s="15"/>
    </row>
    <row r="621" spans="2:12" ht="13" x14ac:dyDescent="0.6">
      <c r="B621" s="15"/>
      <c r="H621" s="15"/>
      <c r="I621" s="15"/>
      <c r="J621" s="15"/>
      <c r="K621" s="15"/>
      <c r="L621" s="15"/>
    </row>
    <row r="622" spans="2:12" ht="13" x14ac:dyDescent="0.6">
      <c r="B622" s="15"/>
      <c r="H622" s="15"/>
      <c r="I622" s="15"/>
      <c r="J622" s="15"/>
      <c r="K622" s="15"/>
      <c r="L622" s="15"/>
    </row>
    <row r="623" spans="2:12" ht="13" x14ac:dyDescent="0.6">
      <c r="B623" s="15"/>
      <c r="H623" s="15"/>
      <c r="I623" s="15"/>
      <c r="J623" s="15"/>
      <c r="K623" s="15"/>
      <c r="L623" s="15"/>
    </row>
    <row r="624" spans="2:12" ht="13" x14ac:dyDescent="0.6">
      <c r="B624" s="15"/>
      <c r="H624" s="15"/>
      <c r="I624" s="15"/>
      <c r="J624" s="15"/>
      <c r="K624" s="15"/>
      <c r="L624" s="15"/>
    </row>
    <row r="625" spans="2:12" ht="13" x14ac:dyDescent="0.6">
      <c r="B625" s="15"/>
      <c r="H625" s="15"/>
      <c r="I625" s="15"/>
      <c r="J625" s="15"/>
      <c r="K625" s="15"/>
      <c r="L625" s="15"/>
    </row>
    <row r="626" spans="2:12" ht="13" x14ac:dyDescent="0.6">
      <c r="B626" s="15"/>
      <c r="H626" s="15"/>
      <c r="I626" s="15"/>
      <c r="J626" s="15"/>
      <c r="K626" s="15"/>
      <c r="L626" s="15"/>
    </row>
    <row r="627" spans="2:12" ht="13" x14ac:dyDescent="0.6">
      <c r="B627" s="15"/>
      <c r="H627" s="15"/>
      <c r="I627" s="15"/>
      <c r="J627" s="15"/>
      <c r="K627" s="15"/>
      <c r="L627" s="15"/>
    </row>
    <row r="628" spans="2:12" ht="13" x14ac:dyDescent="0.6">
      <c r="B628" s="15"/>
      <c r="H628" s="15"/>
      <c r="I628" s="15"/>
      <c r="J628" s="15"/>
      <c r="K628" s="15"/>
      <c r="L628" s="15"/>
    </row>
    <row r="629" spans="2:12" ht="13" x14ac:dyDescent="0.6">
      <c r="B629" s="15"/>
      <c r="H629" s="15"/>
      <c r="I629" s="15"/>
      <c r="J629" s="15"/>
      <c r="K629" s="15"/>
      <c r="L629" s="15"/>
    </row>
    <row r="630" spans="2:12" ht="13" x14ac:dyDescent="0.6">
      <c r="B630" s="15"/>
      <c r="H630" s="15"/>
      <c r="I630" s="15"/>
      <c r="J630" s="15"/>
      <c r="K630" s="15"/>
      <c r="L630" s="15"/>
    </row>
    <row r="631" spans="2:12" ht="13" x14ac:dyDescent="0.6">
      <c r="B631" s="15"/>
      <c r="H631" s="15"/>
      <c r="I631" s="15"/>
      <c r="J631" s="15"/>
      <c r="K631" s="15"/>
      <c r="L631" s="15"/>
    </row>
    <row r="632" spans="2:12" ht="13" x14ac:dyDescent="0.6">
      <c r="B632" s="15"/>
      <c r="H632" s="15"/>
      <c r="I632" s="15"/>
      <c r="J632" s="15"/>
      <c r="K632" s="15"/>
      <c r="L632" s="15"/>
    </row>
    <row r="633" spans="2:12" ht="13" x14ac:dyDescent="0.6">
      <c r="B633" s="15"/>
      <c r="H633" s="15"/>
      <c r="I633" s="15"/>
      <c r="J633" s="15"/>
      <c r="K633" s="15"/>
      <c r="L633" s="15"/>
    </row>
    <row r="634" spans="2:12" ht="13" x14ac:dyDescent="0.6">
      <c r="B634" s="15"/>
      <c r="H634" s="15"/>
      <c r="I634" s="15"/>
      <c r="J634" s="15"/>
      <c r="K634" s="15"/>
      <c r="L634" s="15"/>
    </row>
    <row r="635" spans="2:12" ht="13" x14ac:dyDescent="0.6">
      <c r="B635" s="15"/>
      <c r="H635" s="15"/>
      <c r="I635" s="15"/>
      <c r="J635" s="15"/>
      <c r="K635" s="15"/>
      <c r="L635" s="15"/>
    </row>
    <row r="636" spans="2:12" ht="13" x14ac:dyDescent="0.6">
      <c r="B636" s="15"/>
      <c r="H636" s="15"/>
      <c r="I636" s="15"/>
      <c r="J636" s="15"/>
      <c r="K636" s="15"/>
      <c r="L636" s="15"/>
    </row>
    <row r="637" spans="2:12" ht="13" x14ac:dyDescent="0.6">
      <c r="B637" s="15"/>
      <c r="H637" s="15"/>
      <c r="I637" s="15"/>
      <c r="J637" s="15"/>
      <c r="K637" s="15"/>
      <c r="L637" s="15"/>
    </row>
    <row r="638" spans="2:12" ht="13" x14ac:dyDescent="0.6">
      <c r="B638" s="15"/>
      <c r="H638" s="15"/>
      <c r="I638" s="15"/>
      <c r="J638" s="15"/>
      <c r="K638" s="15"/>
      <c r="L638" s="15"/>
    </row>
    <row r="639" spans="2:12" ht="13" x14ac:dyDescent="0.6">
      <c r="B639" s="15"/>
      <c r="H639" s="15"/>
      <c r="I639" s="15"/>
      <c r="J639" s="15"/>
      <c r="K639" s="15"/>
      <c r="L639" s="15"/>
    </row>
    <row r="640" spans="2:12" ht="13" x14ac:dyDescent="0.6">
      <c r="B640" s="15"/>
      <c r="H640" s="15"/>
      <c r="I640" s="15"/>
      <c r="J640" s="15"/>
      <c r="K640" s="15"/>
      <c r="L640" s="15"/>
    </row>
    <row r="641" spans="2:12" ht="13" x14ac:dyDescent="0.6">
      <c r="B641" s="15"/>
      <c r="H641" s="15"/>
      <c r="I641" s="15"/>
      <c r="J641" s="15"/>
      <c r="K641" s="15"/>
      <c r="L641" s="15"/>
    </row>
    <row r="642" spans="2:12" ht="13" x14ac:dyDescent="0.6">
      <c r="B642" s="15"/>
      <c r="H642" s="15"/>
      <c r="I642" s="15"/>
      <c r="J642" s="15"/>
      <c r="K642" s="15"/>
      <c r="L642" s="15"/>
    </row>
    <row r="643" spans="2:12" ht="13" x14ac:dyDescent="0.6">
      <c r="B643" s="15"/>
      <c r="H643" s="15"/>
      <c r="I643" s="15"/>
      <c r="J643" s="15"/>
      <c r="K643" s="15"/>
      <c r="L643" s="15"/>
    </row>
    <row r="644" spans="2:12" ht="13" x14ac:dyDescent="0.6">
      <c r="B644" s="15"/>
      <c r="H644" s="15"/>
      <c r="I644" s="15"/>
      <c r="J644" s="15"/>
      <c r="K644" s="15"/>
      <c r="L644" s="15"/>
    </row>
    <row r="645" spans="2:12" ht="13" x14ac:dyDescent="0.6">
      <c r="B645" s="15"/>
      <c r="H645" s="15"/>
      <c r="I645" s="15"/>
      <c r="J645" s="15"/>
      <c r="K645" s="15"/>
      <c r="L645" s="15"/>
    </row>
    <row r="646" spans="2:12" ht="13" x14ac:dyDescent="0.6">
      <c r="B646" s="15"/>
      <c r="H646" s="15"/>
      <c r="I646" s="15"/>
      <c r="J646" s="15"/>
      <c r="K646" s="15"/>
      <c r="L646" s="15"/>
    </row>
    <row r="647" spans="2:12" ht="13" x14ac:dyDescent="0.6">
      <c r="B647" s="15"/>
      <c r="H647" s="15"/>
      <c r="I647" s="15"/>
      <c r="J647" s="15"/>
      <c r="K647" s="15"/>
      <c r="L647" s="15"/>
    </row>
    <row r="648" spans="2:12" ht="13" x14ac:dyDescent="0.6">
      <c r="B648" s="15"/>
      <c r="H648" s="15"/>
      <c r="I648" s="15"/>
      <c r="J648" s="15"/>
      <c r="K648" s="15"/>
      <c r="L648" s="15"/>
    </row>
    <row r="649" spans="2:12" ht="13" x14ac:dyDescent="0.6">
      <c r="B649" s="15"/>
      <c r="H649" s="15"/>
      <c r="I649" s="15"/>
      <c r="J649" s="15"/>
      <c r="K649" s="15"/>
      <c r="L649" s="15"/>
    </row>
    <row r="650" spans="2:12" ht="13" x14ac:dyDescent="0.6">
      <c r="B650" s="15"/>
      <c r="H650" s="15"/>
      <c r="I650" s="15"/>
      <c r="J650" s="15"/>
      <c r="K650" s="15"/>
      <c r="L650" s="15"/>
    </row>
    <row r="651" spans="2:12" ht="13" x14ac:dyDescent="0.6">
      <c r="B651" s="15"/>
      <c r="H651" s="15"/>
      <c r="I651" s="15"/>
      <c r="J651" s="15"/>
      <c r="K651" s="15"/>
      <c r="L651" s="15"/>
    </row>
    <row r="652" spans="2:12" ht="13" x14ac:dyDescent="0.6">
      <c r="B652" s="15"/>
      <c r="H652" s="15"/>
      <c r="I652" s="15"/>
      <c r="J652" s="15"/>
      <c r="K652" s="15"/>
      <c r="L652" s="15"/>
    </row>
    <row r="653" spans="2:12" ht="13" x14ac:dyDescent="0.6">
      <c r="B653" s="15"/>
      <c r="H653" s="15"/>
      <c r="I653" s="15"/>
      <c r="J653" s="15"/>
      <c r="K653" s="15"/>
      <c r="L653" s="15"/>
    </row>
    <row r="654" spans="2:12" ht="13" x14ac:dyDescent="0.6">
      <c r="B654" s="15"/>
      <c r="H654" s="15"/>
      <c r="I654" s="15"/>
      <c r="J654" s="15"/>
      <c r="K654" s="15"/>
      <c r="L654" s="15"/>
    </row>
    <row r="655" spans="2:12" ht="13" x14ac:dyDescent="0.6">
      <c r="B655" s="15"/>
      <c r="H655" s="15"/>
      <c r="I655" s="15"/>
      <c r="J655" s="15"/>
      <c r="K655" s="15"/>
      <c r="L655" s="15"/>
    </row>
    <row r="656" spans="2:12" ht="13" x14ac:dyDescent="0.6">
      <c r="B656" s="15"/>
      <c r="H656" s="15"/>
      <c r="I656" s="15"/>
      <c r="J656" s="15"/>
      <c r="K656" s="15"/>
      <c r="L656" s="15"/>
    </row>
    <row r="657" spans="2:12" ht="13" x14ac:dyDescent="0.6">
      <c r="B657" s="15"/>
      <c r="H657" s="15"/>
      <c r="I657" s="15"/>
      <c r="J657" s="15"/>
      <c r="K657" s="15"/>
      <c r="L657" s="15"/>
    </row>
    <row r="658" spans="2:12" ht="13" x14ac:dyDescent="0.6">
      <c r="B658" s="15"/>
      <c r="H658" s="15"/>
      <c r="I658" s="15"/>
      <c r="J658" s="15"/>
      <c r="K658" s="15"/>
      <c r="L658" s="15"/>
    </row>
    <row r="659" spans="2:12" ht="13" x14ac:dyDescent="0.6">
      <c r="B659" s="15"/>
      <c r="H659" s="15"/>
      <c r="I659" s="15"/>
      <c r="J659" s="15"/>
      <c r="K659" s="15"/>
      <c r="L659" s="15"/>
    </row>
    <row r="660" spans="2:12" ht="13" x14ac:dyDescent="0.6">
      <c r="B660" s="15"/>
      <c r="H660" s="15"/>
      <c r="I660" s="15"/>
      <c r="J660" s="15"/>
      <c r="K660" s="15"/>
      <c r="L660" s="15"/>
    </row>
    <row r="661" spans="2:12" ht="13" x14ac:dyDescent="0.6">
      <c r="B661" s="15"/>
      <c r="H661" s="15"/>
      <c r="I661" s="15"/>
      <c r="J661" s="15"/>
      <c r="K661" s="15"/>
      <c r="L661" s="15"/>
    </row>
    <row r="662" spans="2:12" ht="13" x14ac:dyDescent="0.6">
      <c r="B662" s="15"/>
      <c r="H662" s="15"/>
      <c r="I662" s="15"/>
      <c r="J662" s="15"/>
      <c r="K662" s="15"/>
      <c r="L662" s="15"/>
    </row>
    <row r="663" spans="2:12" ht="13" x14ac:dyDescent="0.6">
      <c r="B663" s="15"/>
      <c r="H663" s="15"/>
      <c r="I663" s="15"/>
      <c r="J663" s="15"/>
      <c r="K663" s="15"/>
      <c r="L663" s="15"/>
    </row>
    <row r="664" spans="2:12" ht="13" x14ac:dyDescent="0.6">
      <c r="B664" s="15"/>
      <c r="H664" s="15"/>
      <c r="I664" s="15"/>
      <c r="J664" s="15"/>
      <c r="K664" s="15"/>
      <c r="L664" s="15"/>
    </row>
    <row r="665" spans="2:12" ht="13" x14ac:dyDescent="0.6">
      <c r="B665" s="15"/>
      <c r="H665" s="15"/>
      <c r="I665" s="15"/>
      <c r="J665" s="15"/>
      <c r="K665" s="15"/>
      <c r="L665" s="15"/>
    </row>
    <row r="666" spans="2:12" ht="13" x14ac:dyDescent="0.6">
      <c r="B666" s="15"/>
      <c r="H666" s="15"/>
      <c r="I666" s="15"/>
      <c r="J666" s="15"/>
      <c r="K666" s="15"/>
      <c r="L666" s="15"/>
    </row>
    <row r="667" spans="2:12" ht="13" x14ac:dyDescent="0.6">
      <c r="B667" s="15"/>
      <c r="H667" s="15"/>
      <c r="I667" s="15"/>
      <c r="J667" s="15"/>
      <c r="K667" s="15"/>
      <c r="L667" s="15"/>
    </row>
    <row r="668" spans="2:12" ht="13" x14ac:dyDescent="0.6">
      <c r="B668" s="15"/>
      <c r="H668" s="15"/>
      <c r="I668" s="15"/>
      <c r="J668" s="15"/>
      <c r="K668" s="15"/>
      <c r="L668" s="15"/>
    </row>
    <row r="669" spans="2:12" ht="13" x14ac:dyDescent="0.6">
      <c r="B669" s="15"/>
      <c r="H669" s="15"/>
      <c r="I669" s="15"/>
      <c r="J669" s="15"/>
      <c r="K669" s="15"/>
      <c r="L669" s="15"/>
    </row>
    <row r="670" spans="2:12" ht="13" x14ac:dyDescent="0.6">
      <c r="B670" s="15"/>
      <c r="H670" s="15"/>
      <c r="I670" s="15"/>
      <c r="J670" s="15"/>
      <c r="K670" s="15"/>
      <c r="L670" s="15"/>
    </row>
    <row r="671" spans="2:12" ht="13" x14ac:dyDescent="0.6">
      <c r="B671" s="15"/>
      <c r="H671" s="15"/>
      <c r="I671" s="15"/>
      <c r="J671" s="15"/>
      <c r="K671" s="15"/>
      <c r="L671" s="15"/>
    </row>
    <row r="672" spans="2:12" ht="13" x14ac:dyDescent="0.6">
      <c r="B672" s="15"/>
      <c r="H672" s="15"/>
      <c r="I672" s="15"/>
      <c r="J672" s="15"/>
      <c r="K672" s="15"/>
      <c r="L672" s="15"/>
    </row>
    <row r="673" spans="2:12" ht="13" x14ac:dyDescent="0.6">
      <c r="B673" s="15"/>
      <c r="H673" s="15"/>
      <c r="I673" s="15"/>
      <c r="J673" s="15"/>
      <c r="K673" s="15"/>
      <c r="L673" s="15"/>
    </row>
    <row r="674" spans="2:12" ht="13" x14ac:dyDescent="0.6">
      <c r="B674" s="15"/>
      <c r="H674" s="15"/>
      <c r="I674" s="15"/>
      <c r="J674" s="15"/>
      <c r="K674" s="15"/>
      <c r="L674" s="15"/>
    </row>
    <row r="675" spans="2:12" ht="13" x14ac:dyDescent="0.6">
      <c r="B675" s="15"/>
      <c r="H675" s="15"/>
      <c r="I675" s="15"/>
      <c r="J675" s="15"/>
      <c r="K675" s="15"/>
      <c r="L675" s="15"/>
    </row>
    <row r="676" spans="2:12" ht="13" x14ac:dyDescent="0.6">
      <c r="B676" s="15"/>
      <c r="H676" s="15"/>
      <c r="I676" s="15"/>
      <c r="J676" s="15"/>
      <c r="K676" s="15"/>
      <c r="L676" s="15"/>
    </row>
    <row r="677" spans="2:12" ht="13" x14ac:dyDescent="0.6">
      <c r="B677" s="15"/>
      <c r="H677" s="15"/>
      <c r="I677" s="15"/>
      <c r="J677" s="15"/>
      <c r="K677" s="15"/>
      <c r="L677" s="15"/>
    </row>
    <row r="678" spans="2:12" ht="13" x14ac:dyDescent="0.6">
      <c r="B678" s="15"/>
      <c r="H678" s="15"/>
      <c r="I678" s="15"/>
      <c r="J678" s="15"/>
      <c r="K678" s="15"/>
      <c r="L678" s="15"/>
    </row>
    <row r="679" spans="2:12" ht="13" x14ac:dyDescent="0.6">
      <c r="B679" s="15"/>
      <c r="H679" s="15"/>
      <c r="I679" s="15"/>
      <c r="J679" s="15"/>
      <c r="K679" s="15"/>
      <c r="L679" s="15"/>
    </row>
    <row r="680" spans="2:12" ht="13" x14ac:dyDescent="0.6">
      <c r="B680" s="15"/>
      <c r="H680" s="15"/>
      <c r="I680" s="15"/>
      <c r="J680" s="15"/>
      <c r="K680" s="15"/>
      <c r="L680" s="15"/>
    </row>
    <row r="681" spans="2:12" ht="13" x14ac:dyDescent="0.6">
      <c r="B681" s="15"/>
      <c r="H681" s="15"/>
      <c r="I681" s="15"/>
      <c r="J681" s="15"/>
      <c r="K681" s="15"/>
      <c r="L681" s="15"/>
    </row>
    <row r="682" spans="2:12" ht="13" x14ac:dyDescent="0.6">
      <c r="B682" s="15"/>
      <c r="H682" s="15"/>
      <c r="I682" s="15"/>
      <c r="J682" s="15"/>
      <c r="K682" s="15"/>
      <c r="L682" s="15"/>
    </row>
    <row r="683" spans="2:12" ht="13" x14ac:dyDescent="0.6">
      <c r="B683" s="15"/>
      <c r="H683" s="15"/>
      <c r="I683" s="15"/>
      <c r="J683" s="15"/>
      <c r="K683" s="15"/>
      <c r="L683" s="15"/>
    </row>
    <row r="684" spans="2:12" ht="13" x14ac:dyDescent="0.6">
      <c r="B684" s="15"/>
      <c r="H684" s="15"/>
      <c r="I684" s="15"/>
      <c r="J684" s="15"/>
      <c r="K684" s="15"/>
      <c r="L684" s="15"/>
    </row>
    <row r="685" spans="2:12" ht="13" x14ac:dyDescent="0.6">
      <c r="B685" s="15"/>
      <c r="H685" s="15"/>
      <c r="I685" s="15"/>
      <c r="J685" s="15"/>
      <c r="K685" s="15"/>
      <c r="L685" s="15"/>
    </row>
    <row r="686" spans="2:12" ht="13" x14ac:dyDescent="0.6">
      <c r="B686" s="15"/>
      <c r="H686" s="15"/>
      <c r="I686" s="15"/>
      <c r="J686" s="15"/>
      <c r="K686" s="15"/>
      <c r="L686" s="15"/>
    </row>
    <row r="687" spans="2:12" ht="13" x14ac:dyDescent="0.6">
      <c r="B687" s="15"/>
      <c r="H687" s="15"/>
      <c r="I687" s="15"/>
      <c r="J687" s="15"/>
      <c r="K687" s="15"/>
      <c r="L687" s="15"/>
    </row>
    <row r="688" spans="2:12" ht="13" x14ac:dyDescent="0.6">
      <c r="B688" s="15"/>
      <c r="H688" s="15"/>
      <c r="I688" s="15"/>
      <c r="J688" s="15"/>
      <c r="K688" s="15"/>
      <c r="L688" s="15"/>
    </row>
    <row r="689" spans="2:12" ht="13" x14ac:dyDescent="0.6">
      <c r="B689" s="15"/>
      <c r="H689" s="15"/>
      <c r="I689" s="15"/>
      <c r="J689" s="15"/>
      <c r="K689" s="15"/>
      <c r="L689" s="15"/>
    </row>
    <row r="690" spans="2:12" ht="13" x14ac:dyDescent="0.6">
      <c r="B690" s="15"/>
      <c r="H690" s="15"/>
      <c r="I690" s="15"/>
      <c r="J690" s="15"/>
      <c r="K690" s="15"/>
      <c r="L690" s="15"/>
    </row>
    <row r="691" spans="2:12" ht="13" x14ac:dyDescent="0.6">
      <c r="B691" s="15"/>
      <c r="H691" s="15"/>
      <c r="I691" s="15"/>
      <c r="J691" s="15"/>
      <c r="K691" s="15"/>
      <c r="L691" s="15"/>
    </row>
    <row r="692" spans="2:12" ht="13" x14ac:dyDescent="0.6">
      <c r="B692" s="15"/>
      <c r="H692" s="15"/>
      <c r="I692" s="15"/>
      <c r="J692" s="15"/>
      <c r="K692" s="15"/>
      <c r="L692" s="15"/>
    </row>
    <row r="693" spans="2:12" ht="13" x14ac:dyDescent="0.6">
      <c r="B693" s="15"/>
      <c r="H693" s="15"/>
      <c r="I693" s="15"/>
      <c r="J693" s="15"/>
      <c r="K693" s="15"/>
      <c r="L693" s="15"/>
    </row>
    <row r="694" spans="2:12" ht="13" x14ac:dyDescent="0.6">
      <c r="B694" s="15"/>
      <c r="H694" s="15"/>
      <c r="I694" s="15"/>
      <c r="J694" s="15"/>
      <c r="K694" s="15"/>
      <c r="L694" s="15"/>
    </row>
    <row r="695" spans="2:12" ht="13" x14ac:dyDescent="0.6">
      <c r="B695" s="15"/>
      <c r="H695" s="15"/>
      <c r="I695" s="15"/>
      <c r="J695" s="15"/>
      <c r="K695" s="15"/>
      <c r="L695" s="15"/>
    </row>
    <row r="696" spans="2:12" ht="13" x14ac:dyDescent="0.6">
      <c r="B696" s="15"/>
      <c r="H696" s="15"/>
      <c r="I696" s="15"/>
      <c r="J696" s="15"/>
      <c r="K696" s="15"/>
      <c r="L696" s="15"/>
    </row>
    <row r="697" spans="2:12" ht="13" x14ac:dyDescent="0.6">
      <c r="B697" s="15"/>
      <c r="H697" s="15"/>
      <c r="I697" s="15"/>
      <c r="J697" s="15"/>
      <c r="K697" s="15"/>
      <c r="L697" s="15"/>
    </row>
    <row r="698" spans="2:12" ht="13" x14ac:dyDescent="0.6">
      <c r="B698" s="15"/>
      <c r="H698" s="15"/>
      <c r="I698" s="15"/>
      <c r="J698" s="15"/>
      <c r="K698" s="15"/>
      <c r="L698" s="15"/>
    </row>
    <row r="699" spans="2:12" ht="13" x14ac:dyDescent="0.6">
      <c r="B699" s="15"/>
      <c r="H699" s="15"/>
      <c r="I699" s="15"/>
      <c r="J699" s="15"/>
      <c r="K699" s="15"/>
      <c r="L699" s="15"/>
    </row>
    <row r="700" spans="2:12" ht="13" x14ac:dyDescent="0.6">
      <c r="B700" s="15"/>
      <c r="H700" s="15"/>
      <c r="I700" s="15"/>
      <c r="J700" s="15"/>
      <c r="K700" s="15"/>
      <c r="L700" s="15"/>
    </row>
    <row r="701" spans="2:12" ht="13" x14ac:dyDescent="0.6">
      <c r="B701" s="15"/>
      <c r="H701" s="15"/>
      <c r="I701" s="15"/>
      <c r="J701" s="15"/>
      <c r="K701" s="15"/>
      <c r="L701" s="15"/>
    </row>
    <row r="702" spans="2:12" ht="13" x14ac:dyDescent="0.6">
      <c r="B702" s="15"/>
      <c r="H702" s="15"/>
      <c r="I702" s="15"/>
      <c r="J702" s="15"/>
      <c r="K702" s="15"/>
      <c r="L702" s="15"/>
    </row>
    <row r="703" spans="2:12" ht="13" x14ac:dyDescent="0.6">
      <c r="B703" s="15"/>
      <c r="H703" s="15"/>
      <c r="I703" s="15"/>
      <c r="J703" s="15"/>
      <c r="K703" s="15"/>
      <c r="L703" s="15"/>
    </row>
    <row r="704" spans="2:12" ht="13" x14ac:dyDescent="0.6">
      <c r="B704" s="15"/>
      <c r="H704" s="15"/>
      <c r="I704" s="15"/>
      <c r="J704" s="15"/>
      <c r="K704" s="15"/>
      <c r="L704" s="15"/>
    </row>
    <row r="705" spans="2:12" ht="13" x14ac:dyDescent="0.6">
      <c r="B705" s="15"/>
      <c r="H705" s="15"/>
      <c r="I705" s="15"/>
      <c r="J705" s="15"/>
      <c r="K705" s="15"/>
      <c r="L705" s="15"/>
    </row>
    <row r="706" spans="2:12" ht="13" x14ac:dyDescent="0.6">
      <c r="B706" s="15"/>
      <c r="H706" s="15"/>
      <c r="I706" s="15"/>
      <c r="J706" s="15"/>
      <c r="K706" s="15"/>
      <c r="L706" s="15"/>
    </row>
    <row r="707" spans="2:12" ht="13" x14ac:dyDescent="0.6">
      <c r="B707" s="15"/>
      <c r="H707" s="15"/>
      <c r="I707" s="15"/>
      <c r="J707" s="15"/>
      <c r="K707" s="15"/>
      <c r="L707" s="15"/>
    </row>
    <row r="708" spans="2:12" ht="13" x14ac:dyDescent="0.6">
      <c r="B708" s="15"/>
      <c r="H708" s="15"/>
      <c r="I708" s="15"/>
      <c r="J708" s="15"/>
      <c r="K708" s="15"/>
      <c r="L708" s="15"/>
    </row>
    <row r="709" spans="2:12" ht="13" x14ac:dyDescent="0.6">
      <c r="B709" s="15"/>
      <c r="H709" s="15"/>
      <c r="I709" s="15"/>
      <c r="J709" s="15"/>
      <c r="K709" s="15"/>
      <c r="L709" s="15"/>
    </row>
    <row r="710" spans="2:12" ht="13" x14ac:dyDescent="0.6">
      <c r="B710" s="15"/>
      <c r="H710" s="15"/>
      <c r="I710" s="15"/>
      <c r="J710" s="15"/>
      <c r="K710" s="15"/>
      <c r="L710" s="15"/>
    </row>
    <row r="711" spans="2:12" ht="13" x14ac:dyDescent="0.6">
      <c r="B711" s="15"/>
      <c r="H711" s="15"/>
      <c r="I711" s="15"/>
      <c r="J711" s="15"/>
      <c r="K711" s="15"/>
      <c r="L711" s="15"/>
    </row>
    <row r="712" spans="2:12" ht="13" x14ac:dyDescent="0.6">
      <c r="B712" s="15"/>
      <c r="H712" s="15"/>
      <c r="I712" s="15"/>
      <c r="J712" s="15"/>
      <c r="K712" s="15"/>
      <c r="L712" s="15"/>
    </row>
    <row r="713" spans="2:12" ht="13" x14ac:dyDescent="0.6">
      <c r="B713" s="15"/>
      <c r="H713" s="15"/>
      <c r="I713" s="15"/>
      <c r="J713" s="15"/>
      <c r="K713" s="15"/>
      <c r="L713" s="15"/>
    </row>
    <row r="714" spans="2:12" ht="13" x14ac:dyDescent="0.6">
      <c r="B714" s="15"/>
      <c r="H714" s="15"/>
      <c r="I714" s="15"/>
      <c r="J714" s="15"/>
      <c r="K714" s="15"/>
      <c r="L714" s="15"/>
    </row>
    <row r="715" spans="2:12" ht="13" x14ac:dyDescent="0.6">
      <c r="B715" s="15"/>
      <c r="H715" s="15"/>
      <c r="I715" s="15"/>
      <c r="J715" s="15"/>
      <c r="K715" s="15"/>
      <c r="L715" s="15"/>
    </row>
    <row r="716" spans="2:12" ht="13" x14ac:dyDescent="0.6">
      <c r="B716" s="15"/>
      <c r="H716" s="15"/>
      <c r="I716" s="15"/>
      <c r="J716" s="15"/>
      <c r="K716" s="15"/>
      <c r="L716" s="15"/>
    </row>
    <row r="717" spans="2:12" ht="13" x14ac:dyDescent="0.6">
      <c r="B717" s="15"/>
      <c r="H717" s="15"/>
      <c r="I717" s="15"/>
      <c r="J717" s="15"/>
      <c r="K717" s="15"/>
      <c r="L717" s="15"/>
    </row>
    <row r="718" spans="2:12" ht="13" x14ac:dyDescent="0.6">
      <c r="B718" s="15"/>
      <c r="H718" s="15"/>
      <c r="I718" s="15"/>
      <c r="J718" s="15"/>
      <c r="K718" s="15"/>
      <c r="L718" s="15"/>
    </row>
    <row r="719" spans="2:12" ht="13" x14ac:dyDescent="0.6">
      <c r="B719" s="15"/>
      <c r="H719" s="15"/>
      <c r="I719" s="15"/>
      <c r="J719" s="15"/>
      <c r="K719" s="15"/>
      <c r="L719" s="15"/>
    </row>
    <row r="720" spans="2:12" ht="13" x14ac:dyDescent="0.6">
      <c r="B720" s="15"/>
      <c r="H720" s="15"/>
      <c r="I720" s="15"/>
      <c r="J720" s="15"/>
      <c r="K720" s="15"/>
      <c r="L720" s="15"/>
    </row>
    <row r="721" spans="2:12" ht="13" x14ac:dyDescent="0.6">
      <c r="B721" s="15"/>
      <c r="H721" s="15"/>
      <c r="I721" s="15"/>
      <c r="J721" s="15"/>
      <c r="K721" s="15"/>
      <c r="L721" s="15"/>
    </row>
    <row r="722" spans="2:12" ht="13" x14ac:dyDescent="0.6">
      <c r="B722" s="15"/>
      <c r="H722" s="15"/>
      <c r="I722" s="15"/>
      <c r="J722" s="15"/>
      <c r="K722" s="15"/>
      <c r="L722" s="15"/>
    </row>
    <row r="723" spans="2:12" ht="13" x14ac:dyDescent="0.6">
      <c r="B723" s="15"/>
      <c r="H723" s="15"/>
      <c r="I723" s="15"/>
      <c r="J723" s="15"/>
      <c r="K723" s="15"/>
      <c r="L723" s="15"/>
    </row>
    <row r="724" spans="2:12" ht="13" x14ac:dyDescent="0.6">
      <c r="B724" s="15"/>
      <c r="H724" s="15"/>
      <c r="I724" s="15"/>
      <c r="J724" s="15"/>
      <c r="K724" s="15"/>
      <c r="L724" s="15"/>
    </row>
    <row r="725" spans="2:12" ht="13" x14ac:dyDescent="0.6">
      <c r="B725" s="15"/>
      <c r="H725" s="15"/>
      <c r="I725" s="15"/>
      <c r="J725" s="15"/>
      <c r="K725" s="15"/>
      <c r="L725" s="15"/>
    </row>
    <row r="726" spans="2:12" ht="13" x14ac:dyDescent="0.6">
      <c r="B726" s="15"/>
      <c r="H726" s="15"/>
      <c r="I726" s="15"/>
      <c r="J726" s="15"/>
      <c r="K726" s="15"/>
      <c r="L726" s="15"/>
    </row>
    <row r="727" spans="2:12" ht="13" x14ac:dyDescent="0.6">
      <c r="B727" s="15"/>
      <c r="H727" s="15"/>
      <c r="I727" s="15"/>
      <c r="J727" s="15"/>
      <c r="K727" s="15"/>
      <c r="L727" s="15"/>
    </row>
    <row r="728" spans="2:12" ht="13" x14ac:dyDescent="0.6">
      <c r="B728" s="15"/>
      <c r="H728" s="15"/>
      <c r="I728" s="15"/>
      <c r="J728" s="15"/>
      <c r="K728" s="15"/>
      <c r="L728" s="15"/>
    </row>
    <row r="729" spans="2:12" ht="13" x14ac:dyDescent="0.6">
      <c r="B729" s="15"/>
      <c r="H729" s="15"/>
      <c r="I729" s="15"/>
      <c r="J729" s="15"/>
      <c r="K729" s="15"/>
      <c r="L729" s="15"/>
    </row>
    <row r="730" spans="2:12" ht="13" x14ac:dyDescent="0.6">
      <c r="B730" s="15"/>
      <c r="H730" s="15"/>
      <c r="I730" s="15"/>
      <c r="J730" s="15"/>
      <c r="K730" s="15"/>
      <c r="L730" s="15"/>
    </row>
    <row r="731" spans="2:12" ht="13" x14ac:dyDescent="0.6">
      <c r="B731" s="15"/>
      <c r="H731" s="15"/>
      <c r="I731" s="15"/>
      <c r="J731" s="15"/>
      <c r="K731" s="15"/>
      <c r="L731" s="15"/>
    </row>
    <row r="732" spans="2:12" ht="13" x14ac:dyDescent="0.6">
      <c r="B732" s="15"/>
      <c r="H732" s="15"/>
      <c r="I732" s="15"/>
      <c r="J732" s="15"/>
      <c r="K732" s="15"/>
      <c r="L732" s="15"/>
    </row>
    <row r="733" spans="2:12" ht="13" x14ac:dyDescent="0.6">
      <c r="B733" s="15"/>
      <c r="H733" s="15"/>
      <c r="I733" s="15"/>
      <c r="J733" s="15"/>
      <c r="K733" s="15"/>
      <c r="L733" s="15"/>
    </row>
    <row r="734" spans="2:12" ht="13" x14ac:dyDescent="0.6">
      <c r="B734" s="15"/>
      <c r="H734" s="15"/>
      <c r="I734" s="15"/>
      <c r="J734" s="15"/>
      <c r="K734" s="15"/>
      <c r="L734" s="15"/>
    </row>
    <row r="735" spans="2:12" ht="13" x14ac:dyDescent="0.6">
      <c r="B735" s="15"/>
      <c r="H735" s="15"/>
      <c r="I735" s="15"/>
      <c r="J735" s="15"/>
      <c r="K735" s="15"/>
      <c r="L735" s="15"/>
    </row>
    <row r="736" spans="2:12" ht="13" x14ac:dyDescent="0.6">
      <c r="B736" s="15"/>
      <c r="H736" s="15"/>
      <c r="I736" s="15"/>
      <c r="J736" s="15"/>
      <c r="K736" s="15"/>
      <c r="L736" s="15"/>
    </row>
    <row r="737" spans="2:12" ht="13" x14ac:dyDescent="0.6">
      <c r="B737" s="15"/>
      <c r="H737" s="15"/>
      <c r="I737" s="15"/>
      <c r="J737" s="15"/>
      <c r="K737" s="15"/>
      <c r="L737" s="15"/>
    </row>
    <row r="738" spans="2:12" ht="13" x14ac:dyDescent="0.6">
      <c r="B738" s="15"/>
      <c r="H738" s="15"/>
      <c r="I738" s="15"/>
      <c r="J738" s="15"/>
      <c r="K738" s="15"/>
      <c r="L738" s="15"/>
    </row>
    <row r="739" spans="2:12" ht="13" x14ac:dyDescent="0.6">
      <c r="B739" s="15"/>
      <c r="H739" s="15"/>
      <c r="I739" s="15"/>
      <c r="J739" s="15"/>
      <c r="K739" s="15"/>
      <c r="L739" s="15"/>
    </row>
    <row r="740" spans="2:12" ht="13" x14ac:dyDescent="0.6">
      <c r="B740" s="15"/>
      <c r="H740" s="15"/>
      <c r="I740" s="15"/>
      <c r="J740" s="15"/>
      <c r="K740" s="15"/>
      <c r="L740" s="15"/>
    </row>
    <row r="741" spans="2:12" ht="13" x14ac:dyDescent="0.6">
      <c r="B741" s="15"/>
      <c r="H741" s="15"/>
      <c r="I741" s="15"/>
      <c r="J741" s="15"/>
      <c r="K741" s="15"/>
      <c r="L741" s="15"/>
    </row>
    <row r="742" spans="2:12" ht="13" x14ac:dyDescent="0.6">
      <c r="B742" s="15"/>
      <c r="H742" s="15"/>
      <c r="I742" s="15"/>
      <c r="J742" s="15"/>
      <c r="K742" s="15"/>
      <c r="L742" s="15"/>
    </row>
    <row r="743" spans="2:12" ht="13" x14ac:dyDescent="0.6">
      <c r="B743" s="15"/>
      <c r="H743" s="15"/>
      <c r="I743" s="15"/>
      <c r="J743" s="15"/>
      <c r="K743" s="15"/>
      <c r="L743" s="15"/>
    </row>
    <row r="744" spans="2:12" ht="13" x14ac:dyDescent="0.6">
      <c r="B744" s="15"/>
      <c r="H744" s="15"/>
      <c r="I744" s="15"/>
      <c r="J744" s="15"/>
      <c r="K744" s="15"/>
      <c r="L744" s="15"/>
    </row>
    <row r="745" spans="2:12" ht="13" x14ac:dyDescent="0.6">
      <c r="B745" s="15"/>
      <c r="H745" s="15"/>
      <c r="I745" s="15"/>
      <c r="J745" s="15"/>
      <c r="K745" s="15"/>
      <c r="L745" s="15"/>
    </row>
    <row r="746" spans="2:12" ht="13" x14ac:dyDescent="0.6">
      <c r="B746" s="15"/>
      <c r="H746" s="15"/>
      <c r="I746" s="15"/>
      <c r="J746" s="15"/>
      <c r="K746" s="15"/>
      <c r="L746" s="15"/>
    </row>
    <row r="747" spans="2:12" ht="13" x14ac:dyDescent="0.6">
      <c r="B747" s="15"/>
      <c r="H747" s="15"/>
      <c r="I747" s="15"/>
      <c r="J747" s="15"/>
      <c r="K747" s="15"/>
      <c r="L747" s="15"/>
    </row>
    <row r="748" spans="2:12" ht="13" x14ac:dyDescent="0.6">
      <c r="B748" s="15"/>
      <c r="H748" s="15"/>
      <c r="I748" s="15"/>
      <c r="J748" s="15"/>
      <c r="K748" s="15"/>
      <c r="L748" s="15"/>
    </row>
    <row r="749" spans="2:12" ht="13" x14ac:dyDescent="0.6">
      <c r="B749" s="15"/>
      <c r="H749" s="15"/>
      <c r="I749" s="15"/>
      <c r="J749" s="15"/>
      <c r="K749" s="15"/>
      <c r="L749" s="15"/>
    </row>
    <row r="750" spans="2:12" ht="13" x14ac:dyDescent="0.6">
      <c r="B750" s="15"/>
      <c r="H750" s="15"/>
      <c r="I750" s="15"/>
      <c r="J750" s="15"/>
      <c r="K750" s="15"/>
      <c r="L750" s="15"/>
    </row>
    <row r="751" spans="2:12" ht="13" x14ac:dyDescent="0.6">
      <c r="B751" s="15"/>
      <c r="H751" s="15"/>
      <c r="I751" s="15"/>
      <c r="J751" s="15"/>
      <c r="K751" s="15"/>
      <c r="L751" s="15"/>
    </row>
    <row r="752" spans="2:12" ht="13" x14ac:dyDescent="0.6">
      <c r="B752" s="15"/>
      <c r="H752" s="15"/>
      <c r="I752" s="15"/>
      <c r="J752" s="15"/>
      <c r="K752" s="15"/>
      <c r="L752" s="15"/>
    </row>
    <row r="753" spans="2:12" ht="13" x14ac:dyDescent="0.6">
      <c r="B753" s="15"/>
      <c r="H753" s="15"/>
      <c r="I753" s="15"/>
      <c r="J753" s="15"/>
      <c r="K753" s="15"/>
      <c r="L753" s="15"/>
    </row>
    <row r="754" spans="2:12" ht="13" x14ac:dyDescent="0.6">
      <c r="B754" s="15"/>
      <c r="H754" s="15"/>
      <c r="I754" s="15"/>
      <c r="J754" s="15"/>
      <c r="K754" s="15"/>
      <c r="L754" s="15"/>
    </row>
    <row r="755" spans="2:12" ht="13" x14ac:dyDescent="0.6">
      <c r="B755" s="15"/>
      <c r="H755" s="15"/>
      <c r="I755" s="15"/>
      <c r="J755" s="15"/>
      <c r="K755" s="15"/>
      <c r="L755" s="15"/>
    </row>
    <row r="756" spans="2:12" ht="13" x14ac:dyDescent="0.6">
      <c r="B756" s="15"/>
      <c r="H756" s="15"/>
      <c r="I756" s="15"/>
      <c r="J756" s="15"/>
      <c r="K756" s="15"/>
      <c r="L756" s="15"/>
    </row>
    <row r="757" spans="2:12" ht="13" x14ac:dyDescent="0.6">
      <c r="B757" s="15"/>
      <c r="H757" s="15"/>
      <c r="I757" s="15"/>
      <c r="J757" s="15"/>
      <c r="K757" s="15"/>
      <c r="L757" s="15"/>
    </row>
    <row r="758" spans="2:12" ht="13" x14ac:dyDescent="0.6">
      <c r="B758" s="15"/>
      <c r="H758" s="15"/>
      <c r="I758" s="15"/>
      <c r="J758" s="15"/>
      <c r="K758" s="15"/>
      <c r="L758" s="15"/>
    </row>
    <row r="759" spans="2:12" ht="13" x14ac:dyDescent="0.6">
      <c r="B759" s="15"/>
      <c r="H759" s="15"/>
      <c r="I759" s="15"/>
      <c r="J759" s="15"/>
      <c r="K759" s="15"/>
      <c r="L759" s="15"/>
    </row>
    <row r="760" spans="2:12" ht="13" x14ac:dyDescent="0.6">
      <c r="B760" s="15"/>
      <c r="H760" s="15"/>
      <c r="I760" s="15"/>
      <c r="J760" s="15"/>
      <c r="K760" s="15"/>
      <c r="L760" s="15"/>
    </row>
    <row r="761" spans="2:12" ht="13" x14ac:dyDescent="0.6">
      <c r="B761" s="15"/>
      <c r="H761" s="15"/>
      <c r="I761" s="15"/>
      <c r="J761" s="15"/>
      <c r="K761" s="15"/>
      <c r="L761" s="15"/>
    </row>
    <row r="762" spans="2:12" ht="13" x14ac:dyDescent="0.6">
      <c r="B762" s="15"/>
      <c r="H762" s="15"/>
      <c r="I762" s="15"/>
      <c r="J762" s="15"/>
      <c r="K762" s="15"/>
      <c r="L762" s="15"/>
    </row>
    <row r="763" spans="2:12" ht="13" x14ac:dyDescent="0.6">
      <c r="B763" s="15"/>
      <c r="H763" s="15"/>
      <c r="I763" s="15"/>
      <c r="J763" s="15"/>
      <c r="K763" s="15"/>
      <c r="L763" s="15"/>
    </row>
    <row r="764" spans="2:12" ht="13" x14ac:dyDescent="0.6">
      <c r="B764" s="15"/>
      <c r="H764" s="15"/>
      <c r="I764" s="15"/>
      <c r="J764" s="15"/>
      <c r="K764" s="15"/>
      <c r="L764" s="15"/>
    </row>
    <row r="765" spans="2:12" ht="13" x14ac:dyDescent="0.6">
      <c r="B765" s="15"/>
      <c r="H765" s="15"/>
      <c r="I765" s="15"/>
      <c r="J765" s="15"/>
      <c r="K765" s="15"/>
      <c r="L765" s="15"/>
    </row>
    <row r="766" spans="2:12" ht="13" x14ac:dyDescent="0.6">
      <c r="B766" s="15"/>
      <c r="H766" s="15"/>
      <c r="I766" s="15"/>
      <c r="J766" s="15"/>
      <c r="K766" s="15"/>
      <c r="L766" s="15"/>
    </row>
    <row r="767" spans="2:12" ht="13" x14ac:dyDescent="0.6">
      <c r="B767" s="15"/>
      <c r="H767" s="15"/>
      <c r="I767" s="15"/>
      <c r="J767" s="15"/>
      <c r="K767" s="15"/>
      <c r="L767" s="15"/>
    </row>
    <row r="768" spans="2:12" ht="13" x14ac:dyDescent="0.6">
      <c r="B768" s="15"/>
      <c r="H768" s="15"/>
      <c r="I768" s="15"/>
      <c r="J768" s="15"/>
      <c r="K768" s="15"/>
      <c r="L768" s="15"/>
    </row>
    <row r="769" spans="2:12" ht="13" x14ac:dyDescent="0.6">
      <c r="B769" s="15"/>
      <c r="H769" s="15"/>
      <c r="I769" s="15"/>
      <c r="J769" s="15"/>
      <c r="K769" s="15"/>
      <c r="L769" s="15"/>
    </row>
    <row r="770" spans="2:12" ht="13" x14ac:dyDescent="0.6">
      <c r="B770" s="15"/>
      <c r="H770" s="15"/>
      <c r="I770" s="15"/>
      <c r="J770" s="15"/>
      <c r="K770" s="15"/>
      <c r="L770" s="15"/>
    </row>
    <row r="771" spans="2:12" ht="13" x14ac:dyDescent="0.6">
      <c r="B771" s="15"/>
      <c r="H771" s="15"/>
      <c r="I771" s="15"/>
      <c r="J771" s="15"/>
      <c r="K771" s="15"/>
      <c r="L771" s="15"/>
    </row>
    <row r="772" spans="2:12" ht="13" x14ac:dyDescent="0.6">
      <c r="B772" s="15"/>
      <c r="H772" s="15"/>
      <c r="I772" s="15"/>
      <c r="J772" s="15"/>
      <c r="K772" s="15"/>
      <c r="L772" s="15"/>
    </row>
    <row r="773" spans="2:12" ht="13" x14ac:dyDescent="0.6">
      <c r="B773" s="15"/>
      <c r="H773" s="15"/>
      <c r="I773" s="15"/>
      <c r="J773" s="15"/>
      <c r="K773" s="15"/>
      <c r="L773" s="15"/>
    </row>
    <row r="774" spans="2:12" ht="13" x14ac:dyDescent="0.6">
      <c r="B774" s="15"/>
      <c r="H774" s="15"/>
      <c r="I774" s="15"/>
      <c r="J774" s="15"/>
      <c r="K774" s="15"/>
      <c r="L774" s="15"/>
    </row>
    <row r="775" spans="2:12" ht="13" x14ac:dyDescent="0.6">
      <c r="B775" s="15"/>
      <c r="H775" s="15"/>
      <c r="I775" s="15"/>
      <c r="J775" s="15"/>
      <c r="K775" s="15"/>
      <c r="L775" s="15"/>
    </row>
    <row r="776" spans="2:12" ht="13" x14ac:dyDescent="0.6">
      <c r="B776" s="15"/>
      <c r="H776" s="15"/>
      <c r="I776" s="15"/>
      <c r="J776" s="15"/>
      <c r="K776" s="15"/>
      <c r="L776" s="15"/>
    </row>
    <row r="777" spans="2:12" ht="13" x14ac:dyDescent="0.6">
      <c r="B777" s="15"/>
      <c r="H777" s="15"/>
      <c r="I777" s="15"/>
      <c r="J777" s="15"/>
      <c r="K777" s="15"/>
      <c r="L777" s="15"/>
    </row>
    <row r="778" spans="2:12" ht="13" x14ac:dyDescent="0.6">
      <c r="B778" s="15"/>
      <c r="H778" s="15"/>
      <c r="I778" s="15"/>
      <c r="J778" s="15"/>
      <c r="K778" s="15"/>
      <c r="L778" s="15"/>
    </row>
    <row r="779" spans="2:12" ht="13" x14ac:dyDescent="0.6">
      <c r="B779" s="15"/>
      <c r="H779" s="15"/>
      <c r="I779" s="15"/>
      <c r="J779" s="15"/>
      <c r="K779" s="15"/>
      <c r="L779" s="15"/>
    </row>
    <row r="780" spans="2:12" ht="13" x14ac:dyDescent="0.6">
      <c r="B780" s="15"/>
      <c r="H780" s="15"/>
      <c r="I780" s="15"/>
      <c r="J780" s="15"/>
      <c r="K780" s="15"/>
      <c r="L780" s="15"/>
    </row>
    <row r="781" spans="2:12" ht="13" x14ac:dyDescent="0.6">
      <c r="B781" s="15"/>
      <c r="H781" s="15"/>
      <c r="I781" s="15"/>
      <c r="J781" s="15"/>
      <c r="K781" s="15"/>
      <c r="L781" s="15"/>
    </row>
    <row r="782" spans="2:12" ht="13" x14ac:dyDescent="0.6">
      <c r="B782" s="15"/>
      <c r="H782" s="15"/>
      <c r="I782" s="15"/>
      <c r="J782" s="15"/>
      <c r="K782" s="15"/>
      <c r="L782" s="15"/>
    </row>
    <row r="783" spans="2:12" ht="13" x14ac:dyDescent="0.6">
      <c r="B783" s="15"/>
      <c r="H783" s="15"/>
      <c r="I783" s="15"/>
      <c r="J783" s="15"/>
      <c r="K783" s="15"/>
      <c r="L783" s="15"/>
    </row>
    <row r="784" spans="2:12" ht="13" x14ac:dyDescent="0.6">
      <c r="B784" s="15"/>
      <c r="H784" s="15"/>
      <c r="I784" s="15"/>
      <c r="J784" s="15"/>
      <c r="K784" s="15"/>
      <c r="L784" s="15"/>
    </row>
    <row r="785" spans="2:12" ht="13" x14ac:dyDescent="0.6">
      <c r="B785" s="15"/>
      <c r="H785" s="15"/>
      <c r="I785" s="15"/>
      <c r="J785" s="15"/>
      <c r="K785" s="15"/>
      <c r="L785" s="15"/>
    </row>
    <row r="786" spans="2:12" ht="13" x14ac:dyDescent="0.6">
      <c r="B786" s="15"/>
      <c r="H786" s="15"/>
      <c r="I786" s="15"/>
      <c r="J786" s="15"/>
      <c r="K786" s="15"/>
      <c r="L786" s="15"/>
    </row>
    <row r="787" spans="2:12" ht="13" x14ac:dyDescent="0.6">
      <c r="B787" s="15"/>
      <c r="H787" s="15"/>
      <c r="I787" s="15"/>
      <c r="J787" s="15"/>
      <c r="K787" s="15"/>
      <c r="L787" s="15"/>
    </row>
    <row r="788" spans="2:12" ht="13" x14ac:dyDescent="0.6">
      <c r="B788" s="15"/>
      <c r="H788" s="15"/>
      <c r="I788" s="15"/>
      <c r="J788" s="15"/>
      <c r="K788" s="15"/>
      <c r="L788" s="15"/>
    </row>
    <row r="789" spans="2:12" ht="13" x14ac:dyDescent="0.6">
      <c r="B789" s="15"/>
      <c r="H789" s="15"/>
      <c r="I789" s="15"/>
      <c r="J789" s="15"/>
      <c r="K789" s="15"/>
      <c r="L789" s="15"/>
    </row>
    <row r="790" spans="2:12" ht="13" x14ac:dyDescent="0.6">
      <c r="B790" s="15"/>
      <c r="H790" s="15"/>
      <c r="I790" s="15"/>
      <c r="J790" s="15"/>
      <c r="K790" s="15"/>
      <c r="L790" s="15"/>
    </row>
    <row r="791" spans="2:12" ht="13" x14ac:dyDescent="0.6">
      <c r="B791" s="15"/>
      <c r="H791" s="15"/>
      <c r="I791" s="15"/>
      <c r="J791" s="15"/>
      <c r="K791" s="15"/>
      <c r="L791" s="15"/>
    </row>
    <row r="792" spans="2:12" ht="13" x14ac:dyDescent="0.6">
      <c r="B792" s="15"/>
      <c r="H792" s="15"/>
      <c r="I792" s="15"/>
      <c r="J792" s="15"/>
      <c r="K792" s="15"/>
      <c r="L792" s="15"/>
    </row>
    <row r="793" spans="2:12" ht="13" x14ac:dyDescent="0.6">
      <c r="B793" s="15"/>
      <c r="H793" s="15"/>
      <c r="I793" s="15"/>
      <c r="J793" s="15"/>
      <c r="K793" s="15"/>
      <c r="L793" s="15"/>
    </row>
    <row r="794" spans="2:12" ht="13" x14ac:dyDescent="0.6">
      <c r="B794" s="15"/>
      <c r="H794" s="15"/>
      <c r="I794" s="15"/>
      <c r="J794" s="15"/>
      <c r="K794" s="15"/>
      <c r="L794" s="15"/>
    </row>
    <row r="795" spans="2:12" ht="13" x14ac:dyDescent="0.6">
      <c r="B795" s="15"/>
      <c r="H795" s="15"/>
      <c r="I795" s="15"/>
      <c r="J795" s="15"/>
      <c r="K795" s="15"/>
      <c r="L795" s="15"/>
    </row>
    <row r="796" spans="2:12" ht="13" x14ac:dyDescent="0.6">
      <c r="B796" s="15"/>
      <c r="H796" s="15"/>
      <c r="I796" s="15"/>
      <c r="J796" s="15"/>
      <c r="K796" s="15"/>
      <c r="L796" s="15"/>
    </row>
    <row r="797" spans="2:12" ht="13" x14ac:dyDescent="0.6">
      <c r="B797" s="15"/>
      <c r="H797" s="15"/>
      <c r="I797" s="15"/>
      <c r="J797" s="15"/>
      <c r="K797" s="15"/>
      <c r="L797" s="15"/>
    </row>
    <row r="798" spans="2:12" ht="13" x14ac:dyDescent="0.6">
      <c r="B798" s="15"/>
      <c r="H798" s="15"/>
      <c r="I798" s="15"/>
      <c r="J798" s="15"/>
      <c r="K798" s="15"/>
      <c r="L798" s="15"/>
    </row>
    <row r="799" spans="2:12" ht="13" x14ac:dyDescent="0.6">
      <c r="B799" s="15"/>
      <c r="H799" s="15"/>
      <c r="I799" s="15"/>
      <c r="J799" s="15"/>
      <c r="K799" s="15"/>
      <c r="L799" s="15"/>
    </row>
    <row r="800" spans="2:12" ht="13" x14ac:dyDescent="0.6">
      <c r="B800" s="15"/>
      <c r="H800" s="15"/>
      <c r="I800" s="15"/>
      <c r="J800" s="15"/>
      <c r="K800" s="15"/>
      <c r="L800" s="15"/>
    </row>
    <row r="801" spans="2:12" ht="13" x14ac:dyDescent="0.6">
      <c r="B801" s="15"/>
      <c r="H801" s="15"/>
      <c r="I801" s="15"/>
      <c r="J801" s="15"/>
      <c r="K801" s="15"/>
      <c r="L801" s="15"/>
    </row>
    <row r="802" spans="2:12" ht="13" x14ac:dyDescent="0.6">
      <c r="B802" s="15"/>
      <c r="H802" s="15"/>
      <c r="I802" s="15"/>
      <c r="J802" s="15"/>
      <c r="K802" s="15"/>
      <c r="L802" s="15"/>
    </row>
    <row r="803" spans="2:12" ht="13" x14ac:dyDescent="0.6">
      <c r="B803" s="15"/>
      <c r="H803" s="15"/>
      <c r="I803" s="15"/>
      <c r="J803" s="15"/>
      <c r="K803" s="15"/>
      <c r="L803" s="15"/>
    </row>
    <row r="804" spans="2:12" ht="13" x14ac:dyDescent="0.6">
      <c r="B804" s="15"/>
      <c r="H804" s="15"/>
      <c r="I804" s="15"/>
      <c r="J804" s="15"/>
      <c r="K804" s="15"/>
      <c r="L804" s="15"/>
    </row>
    <row r="805" spans="2:12" ht="13" x14ac:dyDescent="0.6">
      <c r="B805" s="15"/>
      <c r="H805" s="15"/>
      <c r="I805" s="15"/>
      <c r="J805" s="15"/>
      <c r="K805" s="15"/>
      <c r="L805" s="15"/>
    </row>
    <row r="806" spans="2:12" ht="13" x14ac:dyDescent="0.6">
      <c r="B806" s="15"/>
      <c r="H806" s="15"/>
      <c r="I806" s="15"/>
      <c r="J806" s="15"/>
      <c r="K806" s="15"/>
      <c r="L806" s="15"/>
    </row>
    <row r="807" spans="2:12" ht="13" x14ac:dyDescent="0.6">
      <c r="B807" s="15"/>
      <c r="H807" s="15"/>
      <c r="I807" s="15"/>
      <c r="J807" s="15"/>
      <c r="K807" s="15"/>
      <c r="L807" s="15"/>
    </row>
    <row r="808" spans="2:12" ht="13" x14ac:dyDescent="0.6">
      <c r="B808" s="15"/>
      <c r="H808" s="15"/>
      <c r="I808" s="15"/>
      <c r="J808" s="15"/>
      <c r="K808" s="15"/>
      <c r="L808" s="15"/>
    </row>
    <row r="809" spans="2:12" ht="13" x14ac:dyDescent="0.6">
      <c r="B809" s="15"/>
      <c r="H809" s="15"/>
      <c r="I809" s="15"/>
      <c r="J809" s="15"/>
      <c r="K809" s="15"/>
      <c r="L809" s="15"/>
    </row>
    <row r="810" spans="2:12" ht="13" x14ac:dyDescent="0.6">
      <c r="B810" s="15"/>
      <c r="H810" s="15"/>
      <c r="I810" s="15"/>
      <c r="J810" s="15"/>
      <c r="K810" s="15"/>
      <c r="L810" s="15"/>
    </row>
    <row r="811" spans="2:12" ht="13" x14ac:dyDescent="0.6">
      <c r="B811" s="15"/>
      <c r="H811" s="15"/>
      <c r="I811" s="15"/>
      <c r="J811" s="15"/>
      <c r="K811" s="15"/>
      <c r="L811" s="15"/>
    </row>
    <row r="812" spans="2:12" ht="13" x14ac:dyDescent="0.6">
      <c r="B812" s="15"/>
      <c r="H812" s="15"/>
      <c r="I812" s="15"/>
      <c r="J812" s="15"/>
      <c r="K812" s="15"/>
      <c r="L812" s="15"/>
    </row>
    <row r="813" spans="2:12" ht="13" x14ac:dyDescent="0.6">
      <c r="B813" s="15"/>
      <c r="H813" s="15"/>
      <c r="I813" s="15"/>
      <c r="J813" s="15"/>
      <c r="K813" s="15"/>
      <c r="L813" s="15"/>
    </row>
    <row r="814" spans="2:12" ht="13" x14ac:dyDescent="0.6">
      <c r="B814" s="15"/>
      <c r="H814" s="15"/>
      <c r="I814" s="15"/>
      <c r="J814" s="15"/>
      <c r="K814" s="15"/>
      <c r="L814" s="15"/>
    </row>
    <row r="815" spans="2:12" ht="13" x14ac:dyDescent="0.6">
      <c r="B815" s="15"/>
      <c r="H815" s="15"/>
      <c r="I815" s="15"/>
      <c r="J815" s="15"/>
      <c r="K815" s="15"/>
      <c r="L815" s="15"/>
    </row>
    <row r="816" spans="2:12" ht="13" x14ac:dyDescent="0.6">
      <c r="B816" s="15"/>
      <c r="H816" s="15"/>
      <c r="I816" s="15"/>
      <c r="J816" s="15"/>
      <c r="K816" s="15"/>
      <c r="L816" s="15"/>
    </row>
    <row r="817" spans="2:12" ht="13" x14ac:dyDescent="0.6">
      <c r="B817" s="15"/>
      <c r="H817" s="15"/>
      <c r="I817" s="15"/>
      <c r="J817" s="15"/>
      <c r="K817" s="15"/>
      <c r="L817" s="15"/>
    </row>
    <row r="818" spans="2:12" ht="13" x14ac:dyDescent="0.6">
      <c r="B818" s="15"/>
      <c r="H818" s="15"/>
      <c r="I818" s="15"/>
      <c r="J818" s="15"/>
      <c r="K818" s="15"/>
      <c r="L818" s="15"/>
    </row>
    <row r="819" spans="2:12" ht="13" x14ac:dyDescent="0.6">
      <c r="B819" s="15"/>
      <c r="H819" s="15"/>
      <c r="I819" s="15"/>
      <c r="J819" s="15"/>
      <c r="K819" s="15"/>
      <c r="L819" s="15"/>
    </row>
    <row r="820" spans="2:12" ht="13" x14ac:dyDescent="0.6">
      <c r="B820" s="15"/>
      <c r="H820" s="15"/>
      <c r="I820" s="15"/>
      <c r="J820" s="15"/>
      <c r="K820" s="15"/>
      <c r="L820" s="15"/>
    </row>
    <row r="821" spans="2:12" ht="13" x14ac:dyDescent="0.6">
      <c r="B821" s="15"/>
      <c r="H821" s="15"/>
      <c r="I821" s="15"/>
      <c r="J821" s="15"/>
      <c r="K821" s="15"/>
      <c r="L821" s="15"/>
    </row>
    <row r="822" spans="2:12" ht="13" x14ac:dyDescent="0.6">
      <c r="B822" s="15"/>
      <c r="H822" s="15"/>
      <c r="I822" s="15"/>
      <c r="J822" s="15"/>
      <c r="K822" s="15"/>
      <c r="L822" s="15"/>
    </row>
    <row r="823" spans="2:12" ht="13" x14ac:dyDescent="0.6">
      <c r="B823" s="15"/>
      <c r="H823" s="15"/>
      <c r="I823" s="15"/>
      <c r="J823" s="15"/>
      <c r="K823" s="15"/>
      <c r="L823" s="15"/>
    </row>
    <row r="824" spans="2:12" ht="13" x14ac:dyDescent="0.6">
      <c r="B824" s="15"/>
      <c r="H824" s="15"/>
      <c r="I824" s="15"/>
      <c r="J824" s="15"/>
      <c r="K824" s="15"/>
      <c r="L824" s="15"/>
    </row>
    <row r="825" spans="2:12" ht="13" x14ac:dyDescent="0.6">
      <c r="B825" s="15"/>
      <c r="H825" s="15"/>
      <c r="I825" s="15"/>
      <c r="J825" s="15"/>
      <c r="K825" s="15"/>
      <c r="L825" s="15"/>
    </row>
    <row r="826" spans="2:12" ht="13" x14ac:dyDescent="0.6">
      <c r="B826" s="15"/>
      <c r="H826" s="15"/>
      <c r="I826" s="15"/>
      <c r="J826" s="15"/>
      <c r="K826" s="15"/>
      <c r="L826" s="15"/>
    </row>
    <row r="827" spans="2:12" ht="13" x14ac:dyDescent="0.6">
      <c r="B827" s="15"/>
      <c r="H827" s="15"/>
      <c r="I827" s="15"/>
      <c r="J827" s="15"/>
      <c r="K827" s="15"/>
      <c r="L827" s="15"/>
    </row>
    <row r="828" spans="2:12" ht="13" x14ac:dyDescent="0.6">
      <c r="B828" s="15"/>
      <c r="H828" s="15"/>
      <c r="I828" s="15"/>
      <c r="J828" s="15"/>
      <c r="K828" s="15"/>
      <c r="L828" s="15"/>
    </row>
    <row r="829" spans="2:12" ht="13" x14ac:dyDescent="0.6">
      <c r="B829" s="15"/>
      <c r="H829" s="15"/>
      <c r="I829" s="15"/>
      <c r="J829" s="15"/>
      <c r="K829" s="15"/>
      <c r="L829" s="15"/>
    </row>
    <row r="830" spans="2:12" ht="13" x14ac:dyDescent="0.6">
      <c r="B830" s="15"/>
      <c r="H830" s="15"/>
      <c r="I830" s="15"/>
      <c r="J830" s="15"/>
      <c r="K830" s="15"/>
      <c r="L830" s="15"/>
    </row>
    <row r="831" spans="2:12" ht="13" x14ac:dyDescent="0.6">
      <c r="B831" s="15"/>
      <c r="H831" s="15"/>
      <c r="I831" s="15"/>
      <c r="J831" s="15"/>
      <c r="K831" s="15"/>
      <c r="L831" s="15"/>
    </row>
    <row r="832" spans="2:12" ht="13" x14ac:dyDescent="0.6">
      <c r="B832" s="15"/>
      <c r="H832" s="15"/>
      <c r="I832" s="15"/>
      <c r="J832" s="15"/>
      <c r="K832" s="15"/>
      <c r="L832" s="15"/>
    </row>
    <row r="833" spans="2:12" ht="13" x14ac:dyDescent="0.6">
      <c r="B833" s="15"/>
      <c r="H833" s="15"/>
      <c r="I833" s="15"/>
      <c r="J833" s="15"/>
      <c r="K833" s="15"/>
      <c r="L833" s="15"/>
    </row>
    <row r="834" spans="2:12" ht="13" x14ac:dyDescent="0.6">
      <c r="B834" s="15"/>
      <c r="H834" s="15"/>
      <c r="I834" s="15"/>
      <c r="J834" s="15"/>
      <c r="K834" s="15"/>
      <c r="L834" s="15"/>
    </row>
    <row r="835" spans="2:12" ht="13" x14ac:dyDescent="0.6">
      <c r="B835" s="15"/>
      <c r="H835" s="15"/>
      <c r="I835" s="15"/>
      <c r="J835" s="15"/>
      <c r="K835" s="15"/>
      <c r="L835" s="15"/>
    </row>
    <row r="836" spans="2:12" ht="13" x14ac:dyDescent="0.6">
      <c r="B836" s="15"/>
      <c r="H836" s="15"/>
      <c r="I836" s="15"/>
      <c r="J836" s="15"/>
      <c r="K836" s="15"/>
      <c r="L836" s="15"/>
    </row>
    <row r="837" spans="2:12" ht="13" x14ac:dyDescent="0.6">
      <c r="B837" s="15"/>
      <c r="H837" s="15"/>
      <c r="I837" s="15"/>
      <c r="J837" s="15"/>
      <c r="K837" s="15"/>
      <c r="L837" s="15"/>
    </row>
    <row r="838" spans="2:12" ht="13" x14ac:dyDescent="0.6">
      <c r="B838" s="15"/>
      <c r="H838" s="15"/>
      <c r="I838" s="15"/>
      <c r="J838" s="15"/>
      <c r="K838" s="15"/>
      <c r="L838" s="15"/>
    </row>
    <row r="839" spans="2:12" ht="13" x14ac:dyDescent="0.6">
      <c r="B839" s="15"/>
      <c r="H839" s="15"/>
      <c r="I839" s="15"/>
      <c r="J839" s="15"/>
      <c r="K839" s="15"/>
      <c r="L839" s="15"/>
    </row>
    <row r="840" spans="2:12" ht="13" x14ac:dyDescent="0.6">
      <c r="B840" s="15"/>
      <c r="H840" s="15"/>
      <c r="I840" s="15"/>
      <c r="J840" s="15"/>
      <c r="K840" s="15"/>
      <c r="L840" s="15"/>
    </row>
    <row r="841" spans="2:12" ht="13" x14ac:dyDescent="0.6">
      <c r="B841" s="15"/>
      <c r="H841" s="15"/>
      <c r="I841" s="15"/>
      <c r="J841" s="15"/>
      <c r="K841" s="15"/>
      <c r="L841" s="15"/>
    </row>
    <row r="842" spans="2:12" ht="13" x14ac:dyDescent="0.6">
      <c r="B842" s="15"/>
      <c r="H842" s="15"/>
      <c r="I842" s="15"/>
      <c r="J842" s="15"/>
      <c r="K842" s="15"/>
      <c r="L842" s="15"/>
    </row>
    <row r="843" spans="2:12" ht="13" x14ac:dyDescent="0.6">
      <c r="B843" s="15"/>
      <c r="H843" s="15"/>
      <c r="I843" s="15"/>
      <c r="J843" s="15"/>
      <c r="K843" s="15"/>
      <c r="L843" s="15"/>
    </row>
    <row r="844" spans="2:12" ht="13" x14ac:dyDescent="0.6">
      <c r="B844" s="15"/>
      <c r="H844" s="15"/>
      <c r="I844" s="15"/>
      <c r="J844" s="15"/>
      <c r="K844" s="15"/>
      <c r="L844" s="15"/>
    </row>
    <row r="845" spans="2:12" ht="13" x14ac:dyDescent="0.6">
      <c r="B845" s="15"/>
      <c r="H845" s="15"/>
      <c r="I845" s="15"/>
      <c r="J845" s="15"/>
      <c r="K845" s="15"/>
      <c r="L845" s="15"/>
    </row>
    <row r="846" spans="2:12" ht="13" x14ac:dyDescent="0.6">
      <c r="B846" s="15"/>
      <c r="H846" s="15"/>
      <c r="I846" s="15"/>
      <c r="J846" s="15"/>
      <c r="K846" s="15"/>
      <c r="L846" s="15"/>
    </row>
    <row r="847" spans="2:12" ht="13" x14ac:dyDescent="0.6">
      <c r="B847" s="15"/>
      <c r="H847" s="15"/>
      <c r="I847" s="15"/>
      <c r="J847" s="15"/>
      <c r="K847" s="15"/>
      <c r="L847" s="15"/>
    </row>
    <row r="848" spans="2:12" ht="13" x14ac:dyDescent="0.6">
      <c r="B848" s="15"/>
      <c r="H848" s="15"/>
      <c r="I848" s="15"/>
      <c r="J848" s="15"/>
      <c r="K848" s="15"/>
      <c r="L848" s="15"/>
    </row>
    <row r="849" spans="2:12" ht="13" x14ac:dyDescent="0.6">
      <c r="B849" s="15"/>
      <c r="H849" s="15"/>
      <c r="I849" s="15"/>
      <c r="J849" s="15"/>
      <c r="K849" s="15"/>
      <c r="L849" s="15"/>
    </row>
    <row r="850" spans="2:12" ht="13" x14ac:dyDescent="0.6">
      <c r="B850" s="15"/>
      <c r="H850" s="15"/>
      <c r="I850" s="15"/>
      <c r="J850" s="15"/>
      <c r="K850" s="15"/>
      <c r="L850" s="15"/>
    </row>
    <row r="851" spans="2:12" ht="13" x14ac:dyDescent="0.6">
      <c r="B851" s="15"/>
      <c r="H851" s="15"/>
      <c r="I851" s="15"/>
      <c r="J851" s="15"/>
      <c r="K851" s="15"/>
      <c r="L851" s="15"/>
    </row>
    <row r="852" spans="2:12" ht="13" x14ac:dyDescent="0.6">
      <c r="B852" s="15"/>
      <c r="H852" s="15"/>
      <c r="I852" s="15"/>
      <c r="J852" s="15"/>
      <c r="K852" s="15"/>
      <c r="L852" s="15"/>
    </row>
    <row r="853" spans="2:12" ht="13" x14ac:dyDescent="0.6">
      <c r="B853" s="15"/>
      <c r="H853" s="15"/>
      <c r="I853" s="15"/>
      <c r="J853" s="15"/>
      <c r="K853" s="15"/>
      <c r="L853" s="15"/>
    </row>
    <row r="854" spans="2:12" ht="13" x14ac:dyDescent="0.6">
      <c r="B854" s="15"/>
      <c r="H854" s="15"/>
      <c r="I854" s="15"/>
      <c r="J854" s="15"/>
      <c r="K854" s="15"/>
      <c r="L854" s="15"/>
    </row>
    <row r="855" spans="2:12" ht="13" x14ac:dyDescent="0.6">
      <c r="B855" s="15"/>
      <c r="H855" s="15"/>
      <c r="I855" s="15"/>
      <c r="J855" s="15"/>
      <c r="K855" s="15"/>
      <c r="L855" s="15"/>
    </row>
    <row r="856" spans="2:12" ht="13" x14ac:dyDescent="0.6">
      <c r="B856" s="15"/>
      <c r="H856" s="15"/>
      <c r="I856" s="15"/>
      <c r="J856" s="15"/>
      <c r="K856" s="15"/>
      <c r="L856" s="15"/>
    </row>
    <row r="857" spans="2:12" ht="13" x14ac:dyDescent="0.6">
      <c r="B857" s="15"/>
      <c r="H857" s="15"/>
      <c r="I857" s="15"/>
      <c r="J857" s="15"/>
      <c r="K857" s="15"/>
      <c r="L857" s="15"/>
    </row>
    <row r="858" spans="2:12" ht="13" x14ac:dyDescent="0.6">
      <c r="B858" s="15"/>
      <c r="H858" s="15"/>
      <c r="I858" s="15"/>
      <c r="J858" s="15"/>
      <c r="K858" s="15"/>
      <c r="L858" s="15"/>
    </row>
    <row r="859" spans="2:12" ht="13" x14ac:dyDescent="0.6">
      <c r="B859" s="15"/>
      <c r="H859" s="15"/>
      <c r="I859" s="15"/>
      <c r="J859" s="15"/>
      <c r="K859" s="15"/>
      <c r="L859" s="15"/>
    </row>
    <row r="860" spans="2:12" ht="13" x14ac:dyDescent="0.6">
      <c r="B860" s="15"/>
      <c r="H860" s="15"/>
      <c r="I860" s="15"/>
      <c r="J860" s="15"/>
      <c r="K860" s="15"/>
      <c r="L860" s="15"/>
    </row>
    <row r="861" spans="2:12" ht="13" x14ac:dyDescent="0.6">
      <c r="B861" s="15"/>
      <c r="H861" s="15"/>
      <c r="I861" s="15"/>
      <c r="J861" s="15"/>
      <c r="K861" s="15"/>
      <c r="L861" s="15"/>
    </row>
    <row r="862" spans="2:12" ht="13" x14ac:dyDescent="0.6">
      <c r="B862" s="15"/>
      <c r="H862" s="15"/>
      <c r="I862" s="15"/>
      <c r="J862" s="15"/>
      <c r="K862" s="15"/>
      <c r="L862" s="15"/>
    </row>
    <row r="863" spans="2:12" ht="13" x14ac:dyDescent="0.6">
      <c r="B863" s="15"/>
      <c r="H863" s="15"/>
      <c r="I863" s="15"/>
      <c r="J863" s="15"/>
      <c r="K863" s="15"/>
      <c r="L863" s="15"/>
    </row>
    <row r="864" spans="2:12" ht="13" x14ac:dyDescent="0.6">
      <c r="B864" s="15"/>
      <c r="H864" s="15"/>
      <c r="I864" s="15"/>
      <c r="J864" s="15"/>
      <c r="K864" s="15"/>
      <c r="L864" s="15"/>
    </row>
    <row r="865" spans="2:12" ht="13" x14ac:dyDescent="0.6">
      <c r="B865" s="15"/>
      <c r="H865" s="15"/>
      <c r="I865" s="15"/>
      <c r="J865" s="15"/>
      <c r="K865" s="15"/>
      <c r="L865" s="15"/>
    </row>
    <row r="866" spans="2:12" ht="13" x14ac:dyDescent="0.6">
      <c r="B866" s="15"/>
      <c r="H866" s="15"/>
      <c r="I866" s="15"/>
      <c r="J866" s="15"/>
      <c r="K866" s="15"/>
      <c r="L866" s="15"/>
    </row>
    <row r="867" spans="2:12" ht="13" x14ac:dyDescent="0.6">
      <c r="B867" s="15"/>
      <c r="H867" s="15"/>
      <c r="I867" s="15"/>
      <c r="J867" s="15"/>
      <c r="K867" s="15"/>
      <c r="L867" s="15"/>
    </row>
    <row r="868" spans="2:12" ht="13" x14ac:dyDescent="0.6">
      <c r="B868" s="15"/>
      <c r="H868" s="15"/>
      <c r="I868" s="15"/>
      <c r="J868" s="15"/>
      <c r="K868" s="15"/>
      <c r="L868" s="15"/>
    </row>
    <row r="869" spans="2:12" ht="13" x14ac:dyDescent="0.6">
      <c r="B869" s="15"/>
      <c r="H869" s="15"/>
      <c r="I869" s="15"/>
      <c r="J869" s="15"/>
      <c r="K869" s="15"/>
      <c r="L869" s="15"/>
    </row>
    <row r="870" spans="2:12" ht="13" x14ac:dyDescent="0.6">
      <c r="B870" s="15"/>
      <c r="H870" s="15"/>
      <c r="I870" s="15"/>
      <c r="J870" s="15"/>
      <c r="K870" s="15"/>
      <c r="L870" s="15"/>
    </row>
    <row r="871" spans="2:12" ht="13" x14ac:dyDescent="0.6">
      <c r="B871" s="15"/>
      <c r="H871" s="15"/>
      <c r="I871" s="15"/>
      <c r="J871" s="15"/>
      <c r="K871" s="15"/>
      <c r="L871" s="15"/>
    </row>
    <row r="872" spans="2:12" ht="13" x14ac:dyDescent="0.6">
      <c r="B872" s="15"/>
      <c r="H872" s="15"/>
      <c r="I872" s="15"/>
      <c r="J872" s="15"/>
      <c r="K872" s="15"/>
      <c r="L872" s="15"/>
    </row>
    <row r="873" spans="2:12" ht="13" x14ac:dyDescent="0.6">
      <c r="B873" s="15"/>
      <c r="H873" s="15"/>
      <c r="I873" s="15"/>
      <c r="J873" s="15"/>
      <c r="K873" s="15"/>
      <c r="L873" s="15"/>
    </row>
    <row r="874" spans="2:12" ht="13" x14ac:dyDescent="0.6">
      <c r="B874" s="15"/>
      <c r="H874" s="15"/>
      <c r="I874" s="15"/>
      <c r="J874" s="15"/>
      <c r="K874" s="15"/>
      <c r="L874" s="15"/>
    </row>
    <row r="875" spans="2:12" ht="13" x14ac:dyDescent="0.6">
      <c r="B875" s="15"/>
      <c r="H875" s="15"/>
      <c r="I875" s="15"/>
      <c r="J875" s="15"/>
      <c r="K875" s="15"/>
      <c r="L875" s="15"/>
    </row>
    <row r="876" spans="2:12" ht="13" x14ac:dyDescent="0.6">
      <c r="B876" s="15"/>
      <c r="H876" s="15"/>
      <c r="I876" s="15"/>
      <c r="J876" s="15"/>
      <c r="K876" s="15"/>
      <c r="L876" s="15"/>
    </row>
    <row r="877" spans="2:12" ht="13" x14ac:dyDescent="0.6">
      <c r="B877" s="15"/>
      <c r="H877" s="15"/>
      <c r="I877" s="15"/>
      <c r="J877" s="15"/>
      <c r="K877" s="15"/>
      <c r="L877" s="15"/>
    </row>
    <row r="878" spans="2:12" ht="13" x14ac:dyDescent="0.6">
      <c r="B878" s="15"/>
      <c r="H878" s="15"/>
      <c r="I878" s="15"/>
      <c r="J878" s="15"/>
      <c r="K878" s="15"/>
      <c r="L878" s="15"/>
    </row>
    <row r="879" spans="2:12" ht="13" x14ac:dyDescent="0.6">
      <c r="B879" s="15"/>
      <c r="H879" s="15"/>
      <c r="I879" s="15"/>
      <c r="J879" s="15"/>
      <c r="K879" s="15"/>
      <c r="L879" s="15"/>
    </row>
    <row r="880" spans="2:12" ht="13" x14ac:dyDescent="0.6">
      <c r="B880" s="15"/>
      <c r="H880" s="15"/>
      <c r="I880" s="15"/>
      <c r="J880" s="15"/>
      <c r="K880" s="15"/>
      <c r="L880" s="15"/>
    </row>
    <row r="881" spans="2:12" ht="13" x14ac:dyDescent="0.6">
      <c r="B881" s="15"/>
      <c r="H881" s="15"/>
      <c r="I881" s="15"/>
      <c r="J881" s="15"/>
      <c r="K881" s="15"/>
      <c r="L881" s="15"/>
    </row>
    <row r="882" spans="2:12" ht="13" x14ac:dyDescent="0.6">
      <c r="B882" s="15"/>
      <c r="H882" s="15"/>
      <c r="I882" s="15"/>
      <c r="J882" s="15"/>
      <c r="K882" s="15"/>
      <c r="L882" s="15"/>
    </row>
    <row r="883" spans="2:12" ht="13" x14ac:dyDescent="0.6">
      <c r="B883" s="15"/>
      <c r="H883" s="15"/>
      <c r="I883" s="15"/>
      <c r="J883" s="15"/>
      <c r="K883" s="15"/>
      <c r="L883" s="15"/>
    </row>
    <row r="884" spans="2:12" ht="13" x14ac:dyDescent="0.6">
      <c r="B884" s="15"/>
      <c r="H884" s="15"/>
      <c r="I884" s="15"/>
      <c r="J884" s="15"/>
      <c r="K884" s="15"/>
      <c r="L884" s="15"/>
    </row>
    <row r="885" spans="2:12" ht="13" x14ac:dyDescent="0.6">
      <c r="B885" s="15"/>
      <c r="H885" s="15"/>
      <c r="I885" s="15"/>
      <c r="J885" s="15"/>
      <c r="K885" s="15"/>
      <c r="L885" s="15"/>
    </row>
    <row r="886" spans="2:12" ht="13" x14ac:dyDescent="0.6">
      <c r="B886" s="15"/>
      <c r="H886" s="15"/>
      <c r="I886" s="15"/>
      <c r="J886" s="15"/>
      <c r="K886" s="15"/>
      <c r="L886" s="15"/>
    </row>
    <row r="887" spans="2:12" ht="13" x14ac:dyDescent="0.6">
      <c r="B887" s="15"/>
      <c r="H887" s="15"/>
      <c r="I887" s="15"/>
      <c r="J887" s="15"/>
      <c r="K887" s="15"/>
      <c r="L887" s="15"/>
    </row>
    <row r="888" spans="2:12" ht="13" x14ac:dyDescent="0.6">
      <c r="B888" s="15"/>
      <c r="H888" s="15"/>
      <c r="I888" s="15"/>
      <c r="J888" s="15"/>
      <c r="K888" s="15"/>
      <c r="L888" s="15"/>
    </row>
    <row r="889" spans="2:12" ht="13" x14ac:dyDescent="0.6">
      <c r="B889" s="15"/>
      <c r="H889" s="15"/>
      <c r="I889" s="15"/>
      <c r="J889" s="15"/>
      <c r="K889" s="15"/>
      <c r="L889" s="15"/>
    </row>
    <row r="890" spans="2:12" ht="13" x14ac:dyDescent="0.6">
      <c r="B890" s="15"/>
      <c r="H890" s="15"/>
      <c r="I890" s="15"/>
      <c r="J890" s="15"/>
      <c r="K890" s="15"/>
      <c r="L890" s="15"/>
    </row>
    <row r="891" spans="2:12" ht="13" x14ac:dyDescent="0.6">
      <c r="B891" s="15"/>
      <c r="H891" s="15"/>
      <c r="I891" s="15"/>
      <c r="J891" s="15"/>
      <c r="K891" s="15"/>
      <c r="L891" s="15"/>
    </row>
    <row r="892" spans="2:12" ht="13" x14ac:dyDescent="0.6">
      <c r="B892" s="15"/>
      <c r="H892" s="15"/>
      <c r="I892" s="15"/>
      <c r="J892" s="15"/>
      <c r="K892" s="15"/>
      <c r="L892" s="15"/>
    </row>
    <row r="893" spans="2:12" ht="13" x14ac:dyDescent="0.6">
      <c r="B893" s="15"/>
      <c r="H893" s="15"/>
      <c r="I893" s="15"/>
      <c r="J893" s="15"/>
      <c r="K893" s="15"/>
      <c r="L893" s="15"/>
    </row>
    <row r="894" spans="2:12" ht="13" x14ac:dyDescent="0.6">
      <c r="B894" s="15"/>
      <c r="H894" s="15"/>
      <c r="I894" s="15"/>
      <c r="J894" s="15"/>
      <c r="K894" s="15"/>
      <c r="L894" s="15"/>
    </row>
    <row r="895" spans="2:12" ht="13" x14ac:dyDescent="0.6">
      <c r="B895" s="15"/>
      <c r="H895" s="15"/>
      <c r="I895" s="15"/>
      <c r="J895" s="15"/>
      <c r="K895" s="15"/>
      <c r="L895" s="15"/>
    </row>
    <row r="896" spans="2:12" ht="13" x14ac:dyDescent="0.6">
      <c r="B896" s="15"/>
      <c r="H896" s="15"/>
      <c r="I896" s="15"/>
      <c r="J896" s="15"/>
      <c r="K896" s="15"/>
      <c r="L896" s="15"/>
    </row>
    <row r="897" spans="2:12" ht="13" x14ac:dyDescent="0.6">
      <c r="B897" s="15"/>
      <c r="H897" s="15"/>
      <c r="I897" s="15"/>
      <c r="J897" s="15"/>
      <c r="K897" s="15"/>
      <c r="L897" s="15"/>
    </row>
    <row r="898" spans="2:12" ht="13" x14ac:dyDescent="0.6">
      <c r="B898" s="15"/>
      <c r="H898" s="15"/>
      <c r="I898" s="15"/>
      <c r="J898" s="15"/>
      <c r="K898" s="15"/>
      <c r="L898" s="15"/>
    </row>
    <row r="899" spans="2:12" ht="13" x14ac:dyDescent="0.6">
      <c r="B899" s="15"/>
      <c r="H899" s="15"/>
      <c r="I899" s="15"/>
      <c r="J899" s="15"/>
      <c r="K899" s="15"/>
      <c r="L899" s="15"/>
    </row>
    <row r="900" spans="2:12" ht="13" x14ac:dyDescent="0.6">
      <c r="B900" s="15"/>
      <c r="H900" s="15"/>
      <c r="I900" s="15"/>
      <c r="J900" s="15"/>
      <c r="K900" s="15"/>
      <c r="L900" s="15"/>
    </row>
    <row r="901" spans="2:12" ht="13" x14ac:dyDescent="0.6">
      <c r="B901" s="15"/>
      <c r="H901" s="15"/>
      <c r="I901" s="15"/>
      <c r="J901" s="15"/>
      <c r="K901" s="15"/>
      <c r="L901" s="15"/>
    </row>
    <row r="902" spans="2:12" ht="13" x14ac:dyDescent="0.6">
      <c r="B902" s="15"/>
      <c r="H902" s="15"/>
      <c r="I902" s="15"/>
      <c r="J902" s="15"/>
      <c r="K902" s="15"/>
      <c r="L902" s="15"/>
    </row>
    <row r="903" spans="2:12" ht="13" x14ac:dyDescent="0.6">
      <c r="B903" s="15"/>
      <c r="H903" s="15"/>
      <c r="I903" s="15"/>
      <c r="J903" s="15"/>
      <c r="K903" s="15"/>
      <c r="L903" s="15"/>
    </row>
    <row r="904" spans="2:12" ht="13" x14ac:dyDescent="0.6">
      <c r="B904" s="15"/>
      <c r="H904" s="15"/>
      <c r="I904" s="15"/>
      <c r="J904" s="15"/>
      <c r="K904" s="15"/>
      <c r="L904" s="15"/>
    </row>
    <row r="905" spans="2:12" ht="13" x14ac:dyDescent="0.6">
      <c r="B905" s="15"/>
      <c r="H905" s="15"/>
      <c r="I905" s="15"/>
      <c r="J905" s="15"/>
      <c r="K905" s="15"/>
      <c r="L905" s="15"/>
    </row>
    <row r="906" spans="2:12" ht="13" x14ac:dyDescent="0.6">
      <c r="B906" s="15"/>
      <c r="H906" s="15"/>
      <c r="I906" s="15"/>
      <c r="J906" s="15"/>
      <c r="K906" s="15"/>
      <c r="L906" s="15"/>
    </row>
    <row r="907" spans="2:12" ht="13" x14ac:dyDescent="0.6">
      <c r="B907" s="15"/>
      <c r="H907" s="15"/>
      <c r="I907" s="15"/>
      <c r="J907" s="15"/>
      <c r="K907" s="15"/>
      <c r="L907" s="15"/>
    </row>
    <row r="908" spans="2:12" ht="13" x14ac:dyDescent="0.6">
      <c r="B908" s="15"/>
      <c r="H908" s="15"/>
      <c r="I908" s="15"/>
      <c r="J908" s="15"/>
      <c r="K908" s="15"/>
      <c r="L908" s="15"/>
    </row>
    <row r="909" spans="2:12" ht="13" x14ac:dyDescent="0.6">
      <c r="B909" s="15"/>
      <c r="H909" s="15"/>
      <c r="I909" s="15"/>
      <c r="J909" s="15"/>
      <c r="K909" s="15"/>
      <c r="L909" s="15"/>
    </row>
    <row r="910" spans="2:12" ht="13" x14ac:dyDescent="0.6">
      <c r="B910" s="15"/>
      <c r="H910" s="15"/>
      <c r="I910" s="15"/>
      <c r="J910" s="15"/>
      <c r="K910" s="15"/>
      <c r="L910" s="15"/>
    </row>
    <row r="911" spans="2:12" ht="13" x14ac:dyDescent="0.6">
      <c r="B911" s="15"/>
      <c r="H911" s="15"/>
      <c r="I911" s="15"/>
      <c r="J911" s="15"/>
      <c r="K911" s="15"/>
      <c r="L911" s="15"/>
    </row>
    <row r="912" spans="2:12" ht="13" x14ac:dyDescent="0.6">
      <c r="B912" s="15"/>
      <c r="H912" s="15"/>
      <c r="I912" s="15"/>
      <c r="J912" s="15"/>
      <c r="K912" s="15"/>
      <c r="L912" s="15"/>
    </row>
    <row r="913" spans="2:12" ht="13" x14ac:dyDescent="0.6">
      <c r="B913" s="15"/>
      <c r="H913" s="15"/>
      <c r="I913" s="15"/>
      <c r="J913" s="15"/>
      <c r="K913" s="15"/>
      <c r="L913" s="15"/>
    </row>
    <row r="914" spans="2:12" ht="13" x14ac:dyDescent="0.6">
      <c r="B914" s="15"/>
      <c r="H914" s="15"/>
      <c r="I914" s="15"/>
      <c r="J914" s="15"/>
      <c r="K914" s="15"/>
      <c r="L914" s="15"/>
    </row>
    <row r="915" spans="2:12" ht="13" x14ac:dyDescent="0.6">
      <c r="B915" s="15"/>
      <c r="H915" s="15"/>
      <c r="I915" s="15"/>
      <c r="J915" s="15"/>
      <c r="K915" s="15"/>
      <c r="L915" s="15"/>
    </row>
    <row r="916" spans="2:12" ht="13" x14ac:dyDescent="0.6">
      <c r="B916" s="15"/>
      <c r="H916" s="15"/>
      <c r="I916" s="15"/>
      <c r="J916" s="15"/>
      <c r="K916" s="15"/>
      <c r="L916" s="15"/>
    </row>
    <row r="917" spans="2:12" ht="13" x14ac:dyDescent="0.6">
      <c r="B917" s="15"/>
      <c r="H917" s="15"/>
      <c r="I917" s="15"/>
      <c r="J917" s="15"/>
      <c r="K917" s="15"/>
      <c r="L917" s="15"/>
    </row>
    <row r="918" spans="2:12" ht="13" x14ac:dyDescent="0.6">
      <c r="B918" s="15"/>
      <c r="H918" s="15"/>
      <c r="I918" s="15"/>
      <c r="J918" s="15"/>
      <c r="K918" s="15"/>
      <c r="L918" s="15"/>
    </row>
    <row r="919" spans="2:12" ht="13" x14ac:dyDescent="0.6">
      <c r="B919" s="15"/>
      <c r="H919" s="15"/>
      <c r="I919" s="15"/>
      <c r="J919" s="15"/>
      <c r="K919" s="15"/>
      <c r="L919" s="15"/>
    </row>
    <row r="920" spans="2:12" ht="13" x14ac:dyDescent="0.6">
      <c r="B920" s="15"/>
      <c r="H920" s="15"/>
      <c r="I920" s="15"/>
      <c r="J920" s="15"/>
      <c r="K920" s="15"/>
      <c r="L920" s="15"/>
    </row>
    <row r="921" spans="2:12" ht="13" x14ac:dyDescent="0.6">
      <c r="B921" s="15"/>
      <c r="H921" s="15"/>
      <c r="I921" s="15"/>
      <c r="J921" s="15"/>
      <c r="K921" s="15"/>
      <c r="L921" s="15"/>
    </row>
    <row r="922" spans="2:12" ht="13" x14ac:dyDescent="0.6">
      <c r="B922" s="15"/>
      <c r="H922" s="15"/>
      <c r="I922" s="15"/>
      <c r="J922" s="15"/>
      <c r="K922" s="15"/>
      <c r="L922" s="15"/>
    </row>
    <row r="923" spans="2:12" ht="13" x14ac:dyDescent="0.6">
      <c r="B923" s="15"/>
      <c r="H923" s="15"/>
      <c r="I923" s="15"/>
      <c r="J923" s="15"/>
      <c r="K923" s="15"/>
      <c r="L923" s="15"/>
    </row>
    <row r="924" spans="2:12" ht="13" x14ac:dyDescent="0.6">
      <c r="B924" s="15"/>
      <c r="H924" s="15"/>
      <c r="I924" s="15"/>
      <c r="J924" s="15"/>
      <c r="K924" s="15"/>
      <c r="L924" s="15"/>
    </row>
    <row r="925" spans="2:12" ht="13" x14ac:dyDescent="0.6">
      <c r="B925" s="15"/>
      <c r="H925" s="15"/>
      <c r="I925" s="15"/>
      <c r="J925" s="15"/>
      <c r="K925" s="15"/>
      <c r="L925" s="15"/>
    </row>
    <row r="926" spans="2:12" ht="13" x14ac:dyDescent="0.6">
      <c r="B926" s="15"/>
      <c r="H926" s="15"/>
      <c r="I926" s="15"/>
      <c r="J926" s="15"/>
      <c r="K926" s="15"/>
      <c r="L926" s="15"/>
    </row>
    <row r="927" spans="2:12" ht="13" x14ac:dyDescent="0.6">
      <c r="B927" s="15"/>
      <c r="H927" s="15"/>
      <c r="I927" s="15"/>
      <c r="J927" s="15"/>
      <c r="K927" s="15"/>
      <c r="L927" s="15"/>
    </row>
    <row r="928" spans="2:12" ht="13" x14ac:dyDescent="0.6">
      <c r="B928" s="15"/>
      <c r="H928" s="15"/>
      <c r="I928" s="15"/>
      <c r="J928" s="15"/>
      <c r="K928" s="15"/>
      <c r="L928" s="15"/>
    </row>
    <row r="929" spans="2:12" ht="13" x14ac:dyDescent="0.6">
      <c r="B929" s="15"/>
      <c r="H929" s="15"/>
      <c r="I929" s="15"/>
      <c r="J929" s="15"/>
      <c r="K929" s="15"/>
      <c r="L929" s="15"/>
    </row>
    <row r="930" spans="2:12" ht="13" x14ac:dyDescent="0.6">
      <c r="B930" s="15"/>
      <c r="H930" s="15"/>
      <c r="I930" s="15"/>
      <c r="J930" s="15"/>
      <c r="K930" s="15"/>
      <c r="L930" s="15"/>
    </row>
    <row r="931" spans="2:12" ht="13" x14ac:dyDescent="0.6">
      <c r="B931" s="15"/>
      <c r="H931" s="15"/>
      <c r="I931" s="15"/>
      <c r="J931" s="15"/>
      <c r="K931" s="15"/>
      <c r="L931" s="15"/>
    </row>
    <row r="932" spans="2:12" ht="13" x14ac:dyDescent="0.6">
      <c r="B932" s="15"/>
      <c r="H932" s="15"/>
      <c r="I932" s="15"/>
      <c r="J932" s="15"/>
      <c r="K932" s="15"/>
      <c r="L932" s="15"/>
    </row>
    <row r="933" spans="2:12" ht="13" x14ac:dyDescent="0.6">
      <c r="B933" s="15"/>
      <c r="H933" s="15"/>
      <c r="I933" s="15"/>
      <c r="J933" s="15"/>
      <c r="K933" s="15"/>
      <c r="L933" s="15"/>
    </row>
    <row r="934" spans="2:12" ht="13" x14ac:dyDescent="0.6">
      <c r="B934" s="15"/>
      <c r="H934" s="15"/>
      <c r="I934" s="15"/>
      <c r="J934" s="15"/>
      <c r="K934" s="15"/>
      <c r="L934" s="15"/>
    </row>
    <row r="935" spans="2:12" ht="13" x14ac:dyDescent="0.6">
      <c r="B935" s="15"/>
      <c r="H935" s="15"/>
      <c r="I935" s="15"/>
      <c r="J935" s="15"/>
      <c r="K935" s="15"/>
      <c r="L935" s="15"/>
    </row>
    <row r="936" spans="2:12" ht="13" x14ac:dyDescent="0.6">
      <c r="B936" s="15"/>
      <c r="H936" s="15"/>
      <c r="I936" s="15"/>
      <c r="J936" s="15"/>
      <c r="K936" s="15"/>
      <c r="L936" s="15"/>
    </row>
    <row r="937" spans="2:12" ht="13" x14ac:dyDescent="0.6">
      <c r="B937" s="15"/>
      <c r="H937" s="15"/>
      <c r="I937" s="15"/>
      <c r="J937" s="15"/>
      <c r="K937" s="15"/>
      <c r="L937" s="15"/>
    </row>
    <row r="938" spans="2:12" ht="13" x14ac:dyDescent="0.6">
      <c r="B938" s="15"/>
      <c r="H938" s="15"/>
      <c r="I938" s="15"/>
      <c r="J938" s="15"/>
      <c r="K938" s="15"/>
      <c r="L938" s="15"/>
    </row>
    <row r="939" spans="2:12" ht="13" x14ac:dyDescent="0.6">
      <c r="B939" s="15"/>
      <c r="H939" s="15"/>
      <c r="I939" s="15"/>
      <c r="J939" s="15"/>
      <c r="K939" s="15"/>
      <c r="L939" s="15"/>
    </row>
    <row r="940" spans="2:12" ht="13" x14ac:dyDescent="0.6">
      <c r="B940" s="15"/>
      <c r="H940" s="15"/>
      <c r="I940" s="15"/>
      <c r="J940" s="15"/>
      <c r="K940" s="15"/>
      <c r="L940" s="15"/>
    </row>
    <row r="941" spans="2:12" ht="13" x14ac:dyDescent="0.6">
      <c r="B941" s="15"/>
      <c r="H941" s="15"/>
      <c r="I941" s="15"/>
      <c r="J941" s="15"/>
      <c r="K941" s="15"/>
      <c r="L941" s="15"/>
    </row>
    <row r="942" spans="2:12" ht="13" x14ac:dyDescent="0.6">
      <c r="B942" s="15"/>
      <c r="H942" s="15"/>
      <c r="I942" s="15"/>
      <c r="J942" s="15"/>
      <c r="K942" s="15"/>
      <c r="L942" s="15"/>
    </row>
    <row r="943" spans="2:12" ht="13" x14ac:dyDescent="0.6">
      <c r="B943" s="15"/>
      <c r="H943" s="15"/>
      <c r="I943" s="15"/>
      <c r="J943" s="15"/>
      <c r="K943" s="15"/>
      <c r="L943" s="15"/>
    </row>
    <row r="944" spans="2:12" ht="13" x14ac:dyDescent="0.6">
      <c r="B944" s="15"/>
      <c r="H944" s="15"/>
      <c r="I944" s="15"/>
      <c r="J944" s="15"/>
      <c r="K944" s="15"/>
      <c r="L944" s="15"/>
    </row>
    <row r="945" spans="2:12" ht="13" x14ac:dyDescent="0.6">
      <c r="B945" s="15"/>
      <c r="H945" s="15"/>
      <c r="I945" s="15"/>
      <c r="J945" s="15"/>
      <c r="K945" s="15"/>
      <c r="L945" s="15"/>
    </row>
    <row r="946" spans="2:12" ht="13" x14ac:dyDescent="0.6">
      <c r="B946" s="15"/>
      <c r="H946" s="15"/>
      <c r="I946" s="15"/>
      <c r="J946" s="15"/>
      <c r="K946" s="15"/>
      <c r="L946" s="15"/>
    </row>
    <row r="947" spans="2:12" ht="13" x14ac:dyDescent="0.6">
      <c r="B947" s="15"/>
      <c r="H947" s="15"/>
      <c r="I947" s="15"/>
      <c r="J947" s="15"/>
      <c r="K947" s="15"/>
      <c r="L947" s="15"/>
    </row>
    <row r="948" spans="2:12" ht="13" x14ac:dyDescent="0.6">
      <c r="B948" s="15"/>
      <c r="H948" s="15"/>
      <c r="I948" s="15"/>
      <c r="J948" s="15"/>
      <c r="K948" s="15"/>
      <c r="L948" s="15"/>
    </row>
    <row r="949" spans="2:12" ht="13" x14ac:dyDescent="0.6">
      <c r="B949" s="15"/>
      <c r="H949" s="15"/>
      <c r="I949" s="15"/>
      <c r="J949" s="15"/>
      <c r="K949" s="15"/>
      <c r="L949" s="15"/>
    </row>
    <row r="950" spans="2:12" ht="13" x14ac:dyDescent="0.6">
      <c r="B950" s="15"/>
      <c r="H950" s="15"/>
      <c r="I950" s="15"/>
      <c r="J950" s="15"/>
      <c r="K950" s="15"/>
      <c r="L950" s="15"/>
    </row>
    <row r="951" spans="2:12" ht="13" x14ac:dyDescent="0.6">
      <c r="B951" s="15"/>
      <c r="H951" s="15"/>
      <c r="I951" s="15"/>
      <c r="J951" s="15"/>
      <c r="K951" s="15"/>
      <c r="L951" s="15"/>
    </row>
    <row r="952" spans="2:12" ht="13" x14ac:dyDescent="0.6">
      <c r="B952" s="15"/>
      <c r="H952" s="15"/>
      <c r="I952" s="15"/>
      <c r="J952" s="15"/>
      <c r="K952" s="15"/>
      <c r="L952" s="15"/>
    </row>
    <row r="953" spans="2:12" ht="13" x14ac:dyDescent="0.6">
      <c r="B953" s="15"/>
      <c r="H953" s="15"/>
      <c r="I953" s="15"/>
      <c r="J953" s="15"/>
      <c r="K953" s="15"/>
      <c r="L953" s="15"/>
    </row>
    <row r="954" spans="2:12" ht="13" x14ac:dyDescent="0.6">
      <c r="B954" s="15"/>
      <c r="H954" s="15"/>
      <c r="I954" s="15"/>
      <c r="J954" s="15"/>
      <c r="K954" s="15"/>
      <c r="L954" s="15"/>
    </row>
    <row r="955" spans="2:12" ht="13" x14ac:dyDescent="0.6">
      <c r="B955" s="15"/>
      <c r="H955" s="15"/>
      <c r="I955" s="15"/>
      <c r="J955" s="15"/>
      <c r="K955" s="15"/>
      <c r="L955" s="15"/>
    </row>
    <row r="956" spans="2:12" ht="13" x14ac:dyDescent="0.6">
      <c r="B956" s="15"/>
      <c r="H956" s="15"/>
      <c r="I956" s="15"/>
      <c r="J956" s="15"/>
      <c r="K956" s="15"/>
      <c r="L956" s="15"/>
    </row>
    <row r="957" spans="2:12" ht="13" x14ac:dyDescent="0.6">
      <c r="B957" s="15"/>
      <c r="H957" s="15"/>
      <c r="I957" s="15"/>
      <c r="J957" s="15"/>
      <c r="K957" s="15"/>
      <c r="L957" s="15"/>
    </row>
    <row r="958" spans="2:12" ht="13" x14ac:dyDescent="0.6">
      <c r="B958" s="15"/>
      <c r="H958" s="15"/>
      <c r="I958" s="15"/>
      <c r="J958" s="15"/>
      <c r="K958" s="15"/>
      <c r="L958" s="15"/>
    </row>
    <row r="959" spans="2:12" ht="13" x14ac:dyDescent="0.6">
      <c r="B959" s="15"/>
      <c r="H959" s="15"/>
      <c r="I959" s="15"/>
      <c r="J959" s="15"/>
      <c r="K959" s="15"/>
      <c r="L959" s="15"/>
    </row>
    <row r="960" spans="2:12" ht="13" x14ac:dyDescent="0.6">
      <c r="B960" s="15"/>
      <c r="H960" s="15"/>
      <c r="I960" s="15"/>
      <c r="J960" s="15"/>
      <c r="K960" s="15"/>
      <c r="L960" s="15"/>
    </row>
    <row r="961" spans="2:12" ht="13" x14ac:dyDescent="0.6">
      <c r="B961" s="15"/>
      <c r="H961" s="15"/>
      <c r="I961" s="15"/>
      <c r="J961" s="15"/>
      <c r="K961" s="15"/>
      <c r="L961" s="15"/>
    </row>
    <row r="962" spans="2:12" ht="13" x14ac:dyDescent="0.6">
      <c r="B962" s="15"/>
      <c r="H962" s="15"/>
      <c r="I962" s="15"/>
      <c r="J962" s="15"/>
      <c r="K962" s="15"/>
      <c r="L962" s="15"/>
    </row>
    <row r="963" spans="2:12" ht="13" x14ac:dyDescent="0.6">
      <c r="B963" s="15"/>
      <c r="H963" s="15"/>
      <c r="I963" s="15"/>
      <c r="J963" s="15"/>
      <c r="K963" s="15"/>
      <c r="L963" s="15"/>
    </row>
    <row r="964" spans="2:12" ht="13" x14ac:dyDescent="0.6">
      <c r="B964" s="15"/>
      <c r="H964" s="15"/>
      <c r="I964" s="15"/>
      <c r="J964" s="15"/>
      <c r="K964" s="15"/>
      <c r="L964" s="15"/>
    </row>
    <row r="965" spans="2:12" ht="13" x14ac:dyDescent="0.6">
      <c r="B965" s="15"/>
      <c r="H965" s="15"/>
      <c r="I965" s="15"/>
      <c r="J965" s="15"/>
      <c r="K965" s="15"/>
      <c r="L965" s="15"/>
    </row>
    <row r="966" spans="2:12" ht="13" x14ac:dyDescent="0.6">
      <c r="B966" s="15"/>
      <c r="H966" s="15"/>
      <c r="I966" s="15"/>
      <c r="J966" s="15"/>
      <c r="K966" s="15"/>
      <c r="L966" s="15"/>
    </row>
    <row r="967" spans="2:12" ht="13" x14ac:dyDescent="0.6">
      <c r="B967" s="15"/>
      <c r="H967" s="15"/>
      <c r="I967" s="15"/>
      <c r="J967" s="15"/>
      <c r="K967" s="15"/>
      <c r="L967" s="15"/>
    </row>
    <row r="968" spans="2:12" ht="13" x14ac:dyDescent="0.6">
      <c r="B968" s="15"/>
      <c r="H968" s="15"/>
      <c r="I968" s="15"/>
      <c r="J968" s="15"/>
      <c r="K968" s="15"/>
      <c r="L968" s="15"/>
    </row>
    <row r="969" spans="2:12" ht="13" x14ac:dyDescent="0.6">
      <c r="B969" s="15"/>
      <c r="H969" s="15"/>
      <c r="I969" s="15"/>
      <c r="J969" s="15"/>
      <c r="K969" s="15"/>
      <c r="L969" s="15"/>
    </row>
    <row r="970" spans="2:12" ht="13" x14ac:dyDescent="0.6">
      <c r="B970" s="15"/>
      <c r="H970" s="15"/>
      <c r="I970" s="15"/>
      <c r="J970" s="15"/>
      <c r="K970" s="15"/>
      <c r="L970" s="15"/>
    </row>
    <row r="971" spans="2:12" ht="13" x14ac:dyDescent="0.6">
      <c r="B971" s="15"/>
      <c r="H971" s="15"/>
      <c r="I971" s="15"/>
      <c r="J971" s="15"/>
      <c r="K971" s="15"/>
      <c r="L971" s="15"/>
    </row>
    <row r="972" spans="2:12" ht="13" x14ac:dyDescent="0.6">
      <c r="B972" s="15"/>
      <c r="H972" s="15"/>
      <c r="I972" s="15"/>
      <c r="J972" s="15"/>
      <c r="K972" s="15"/>
      <c r="L972" s="15"/>
    </row>
    <row r="973" spans="2:12" ht="13" x14ac:dyDescent="0.6">
      <c r="B973" s="15"/>
      <c r="H973" s="15"/>
      <c r="I973" s="15"/>
      <c r="J973" s="15"/>
      <c r="K973" s="15"/>
      <c r="L973" s="15"/>
    </row>
    <row r="974" spans="2:12" ht="13" x14ac:dyDescent="0.6">
      <c r="B974" s="15"/>
      <c r="H974" s="15"/>
      <c r="I974" s="15"/>
      <c r="J974" s="15"/>
      <c r="K974" s="15"/>
      <c r="L974" s="15"/>
    </row>
    <row r="975" spans="2:12" ht="13" x14ac:dyDescent="0.6">
      <c r="B975" s="15"/>
      <c r="H975" s="15"/>
      <c r="I975" s="15"/>
      <c r="J975" s="15"/>
      <c r="K975" s="15"/>
      <c r="L975" s="15"/>
    </row>
    <row r="976" spans="2:12" ht="13" x14ac:dyDescent="0.6">
      <c r="B976" s="15"/>
      <c r="H976" s="15"/>
      <c r="I976" s="15"/>
      <c r="J976" s="15"/>
      <c r="K976" s="15"/>
      <c r="L976" s="15"/>
    </row>
    <row r="977" spans="2:12" ht="13" x14ac:dyDescent="0.6">
      <c r="B977" s="15"/>
      <c r="H977" s="15"/>
      <c r="I977" s="15"/>
      <c r="J977" s="15"/>
      <c r="K977" s="15"/>
      <c r="L977" s="15"/>
    </row>
    <row r="978" spans="2:12" ht="13" x14ac:dyDescent="0.6">
      <c r="B978" s="15"/>
      <c r="H978" s="15"/>
      <c r="I978" s="15"/>
      <c r="J978" s="15"/>
      <c r="K978" s="15"/>
      <c r="L978" s="15"/>
    </row>
    <row r="979" spans="2:12" ht="13" x14ac:dyDescent="0.6">
      <c r="B979" s="15"/>
      <c r="H979" s="15"/>
      <c r="I979" s="15"/>
      <c r="J979" s="15"/>
      <c r="K979" s="15"/>
      <c r="L979" s="15"/>
    </row>
    <row r="980" spans="2:12" ht="13" x14ac:dyDescent="0.6">
      <c r="B980" s="15"/>
      <c r="H980" s="15"/>
      <c r="I980" s="15"/>
      <c r="J980" s="15"/>
      <c r="K980" s="15"/>
      <c r="L980" s="15"/>
    </row>
    <row r="981" spans="2:12" ht="13" x14ac:dyDescent="0.6">
      <c r="B981" s="15"/>
      <c r="H981" s="15"/>
      <c r="I981" s="15"/>
      <c r="J981" s="15"/>
      <c r="K981" s="15"/>
      <c r="L981" s="15"/>
    </row>
    <row r="982" spans="2:12" ht="13" x14ac:dyDescent="0.6">
      <c r="B982" s="15"/>
      <c r="H982" s="15"/>
      <c r="I982" s="15"/>
      <c r="J982" s="15"/>
      <c r="K982" s="15"/>
      <c r="L982" s="15"/>
    </row>
    <row r="983" spans="2:12" ht="13" x14ac:dyDescent="0.6">
      <c r="B983" s="15"/>
      <c r="H983" s="15"/>
      <c r="I983" s="15"/>
      <c r="J983" s="15"/>
      <c r="K983" s="15"/>
      <c r="L983" s="15"/>
    </row>
    <row r="984" spans="2:12" ht="13" x14ac:dyDescent="0.6">
      <c r="B984" s="15"/>
      <c r="H984" s="15"/>
      <c r="I984" s="15"/>
      <c r="J984" s="15"/>
      <c r="K984" s="15"/>
      <c r="L984" s="15"/>
    </row>
    <row r="985" spans="2:12" ht="13" x14ac:dyDescent="0.6">
      <c r="B985" s="15"/>
      <c r="H985" s="15"/>
      <c r="I985" s="15"/>
      <c r="J985" s="15"/>
      <c r="K985" s="15"/>
      <c r="L985" s="15"/>
    </row>
    <row r="986" spans="2:12" ht="13" x14ac:dyDescent="0.6">
      <c r="B986" s="15"/>
      <c r="H986" s="15"/>
      <c r="I986" s="15"/>
      <c r="J986" s="15"/>
      <c r="K986" s="15"/>
      <c r="L986" s="15"/>
    </row>
    <row r="987" spans="2:12" ht="13" x14ac:dyDescent="0.6">
      <c r="B987" s="15"/>
      <c r="H987" s="15"/>
      <c r="I987" s="15"/>
      <c r="J987" s="15"/>
      <c r="K987" s="15"/>
      <c r="L987" s="15"/>
    </row>
    <row r="988" spans="2:12" ht="13" x14ac:dyDescent="0.6">
      <c r="B988" s="15"/>
      <c r="H988" s="15"/>
      <c r="I988" s="15"/>
      <c r="J988" s="15"/>
      <c r="K988" s="15"/>
      <c r="L988" s="15"/>
    </row>
    <row r="989" spans="2:12" ht="13" x14ac:dyDescent="0.6">
      <c r="B989" s="15"/>
      <c r="H989" s="15"/>
      <c r="I989" s="15"/>
      <c r="J989" s="15"/>
      <c r="K989" s="15"/>
      <c r="L989" s="15"/>
    </row>
    <row r="990" spans="2:12" ht="13" x14ac:dyDescent="0.6">
      <c r="B990" s="15"/>
      <c r="H990" s="15"/>
      <c r="I990" s="15"/>
      <c r="J990" s="15"/>
      <c r="K990" s="15"/>
      <c r="L990" s="15"/>
    </row>
    <row r="991" spans="2:12" ht="13" x14ac:dyDescent="0.6">
      <c r="B991" s="15"/>
      <c r="H991" s="15"/>
      <c r="I991" s="15"/>
      <c r="J991" s="15"/>
      <c r="K991" s="15"/>
      <c r="L991" s="15"/>
    </row>
    <row r="992" spans="2:12" ht="13" x14ac:dyDescent="0.6">
      <c r="B992" s="15"/>
      <c r="H992" s="15"/>
      <c r="I992" s="15"/>
      <c r="J992" s="15"/>
      <c r="K992" s="15"/>
      <c r="L992" s="15"/>
    </row>
    <row r="993" spans="2:12" ht="13" x14ac:dyDescent="0.6">
      <c r="B993" s="15"/>
      <c r="H993" s="15"/>
      <c r="I993" s="15"/>
      <c r="J993" s="15"/>
      <c r="K993" s="15"/>
      <c r="L993" s="15"/>
    </row>
    <row r="994" spans="2:12" ht="13" x14ac:dyDescent="0.6">
      <c r="B994" s="15"/>
      <c r="H994" s="15"/>
      <c r="I994" s="15"/>
      <c r="J994" s="15"/>
      <c r="K994" s="15"/>
      <c r="L994" s="15"/>
    </row>
    <row r="995" spans="2:12" ht="13" x14ac:dyDescent="0.6">
      <c r="B995" s="15"/>
      <c r="H995" s="15"/>
      <c r="I995" s="15"/>
      <c r="J995" s="15"/>
      <c r="K995" s="15"/>
      <c r="L995" s="15"/>
    </row>
    <row r="996" spans="2:12" ht="13" x14ac:dyDescent="0.6">
      <c r="B996" s="15"/>
      <c r="H996" s="15"/>
      <c r="I996" s="15"/>
      <c r="J996" s="15"/>
      <c r="K996" s="15"/>
      <c r="L996" s="15"/>
    </row>
    <row r="997" spans="2:12" ht="13" x14ac:dyDescent="0.6">
      <c r="B997" s="15"/>
      <c r="H997" s="15"/>
      <c r="I997" s="15"/>
      <c r="J997" s="15"/>
      <c r="K997" s="15"/>
      <c r="L997" s="15"/>
    </row>
    <row r="998" spans="2:12" ht="13" x14ac:dyDescent="0.6">
      <c r="B998" s="15"/>
      <c r="H998" s="15"/>
      <c r="I998" s="15"/>
      <c r="J998" s="15"/>
      <c r="K998" s="15"/>
      <c r="L998" s="15"/>
    </row>
    <row r="999" spans="2:12" ht="13" x14ac:dyDescent="0.6">
      <c r="B999" s="15"/>
      <c r="H999" s="15"/>
      <c r="I999" s="15"/>
      <c r="J999" s="15"/>
      <c r="K999" s="15"/>
      <c r="L999" s="15"/>
    </row>
    <row r="1000" spans="2:12" ht="13" x14ac:dyDescent="0.6">
      <c r="B1000" s="15"/>
      <c r="H1000" s="15"/>
      <c r="I1000" s="15"/>
      <c r="J1000" s="15"/>
      <c r="K1000" s="15"/>
      <c r="L1000" s="15"/>
    </row>
    <row r="1001" spans="2:12" ht="13" x14ac:dyDescent="0.6">
      <c r="B1001" s="15"/>
      <c r="H1001" s="15"/>
      <c r="I1001" s="15"/>
      <c r="J1001" s="15"/>
      <c r="K1001" s="15"/>
      <c r="L1001" s="15"/>
    </row>
  </sheetData>
  <autoFilter ref="A1:M176" xr:uid="{593512EE-AFFE-4D27-B3FE-3DACB0CDB9B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Overall Metrics and Followers</vt:lpstr>
      <vt:lpstr>Posts</vt:lpstr>
      <vt:lpstr>Stories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Sam Ocon</cp:lastModifiedBy>
  <dcterms:created xsi:type="dcterms:W3CDTF">2020-08-12T21:32:53Z</dcterms:created>
  <dcterms:modified xsi:type="dcterms:W3CDTF">2020-08-12T21:32:53Z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c01a1cba-eebd-4c14-b9b0-274dd769a8f8</vt:lpwstr>
  </property>
</Properties>
</file>